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Z:\TEYLE\CLIENTES\2024\24105-PALAU DE LA MÚSICA\06-ECONOMIA\"/>
    </mc:Choice>
  </mc:AlternateContent>
  <xr:revisionPtr revIDLastSave="0" documentId="8_{8B1DD438-A023-4C59-9E3D-F8DEBEE261A1}" xr6:coauthVersionLast="47" xr6:coauthVersionMax="47" xr10:uidLastSave="{00000000-0000-0000-0000-000000000000}"/>
  <bookViews>
    <workbookView xWindow="-120" yWindow="-120" windowWidth="29040" windowHeight="15720" xr2:uid="{1AB5267A-0FCB-4000-9915-5F4957A13A73}"/>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688" i="1" l="1"/>
  <c r="K1768" i="1"/>
  <c r="M1788" i="1"/>
  <c r="M1786" i="1"/>
  <c r="M1784" i="1"/>
  <c r="M1782" i="1"/>
  <c r="M1780" i="1"/>
  <c r="M1778" i="1"/>
  <c r="M1776" i="1"/>
  <c r="M1774" i="1"/>
  <c r="M1772" i="1"/>
  <c r="M1770" i="1"/>
  <c r="L1789" i="1" s="1"/>
  <c r="L1763" i="1"/>
  <c r="J1765" i="1"/>
  <c r="K1766" i="1" s="1"/>
  <c r="M1761" i="1"/>
  <c r="K1759" i="1"/>
  <c r="K1739" i="1" s="1"/>
  <c r="J1758" i="1"/>
  <c r="M1757" i="1"/>
  <c r="M1755" i="1"/>
  <c r="M1753" i="1"/>
  <c r="M1751" i="1"/>
  <c r="M1749" i="1"/>
  <c r="L1759" i="1" s="1"/>
  <c r="L1739" i="1" s="1"/>
  <c r="M1747" i="1"/>
  <c r="M1745" i="1"/>
  <c r="M1743" i="1"/>
  <c r="M1741" i="1"/>
  <c r="J1736" i="1"/>
  <c r="J1735" i="1"/>
  <c r="J1734" i="1"/>
  <c r="K1737" i="1" s="1"/>
  <c r="K1721" i="1" s="1"/>
  <c r="M1732" i="1"/>
  <c r="M1731" i="1"/>
  <c r="M1729" i="1"/>
  <c r="M1727" i="1"/>
  <c r="M1725" i="1"/>
  <c r="M1723" i="1"/>
  <c r="L1737" i="1" s="1"/>
  <c r="L1721" i="1" s="1"/>
  <c r="J1718" i="1"/>
  <c r="K1719" i="1" s="1"/>
  <c r="M1717" i="1"/>
  <c r="M1715" i="1"/>
  <c r="M1713" i="1"/>
  <c r="M1711" i="1"/>
  <c r="M1709" i="1"/>
  <c r="M1707" i="1"/>
  <c r="L1719" i="1" s="1"/>
  <c r="L1705" i="1" s="1"/>
  <c r="J1702" i="1"/>
  <c r="K1703" i="1" s="1"/>
  <c r="M1701" i="1"/>
  <c r="M1699" i="1"/>
  <c r="M1697" i="1"/>
  <c r="M1695" i="1"/>
  <c r="M1693" i="1"/>
  <c r="M1691" i="1"/>
  <c r="K1636" i="1"/>
  <c r="L1681" i="1"/>
  <c r="J1683" i="1"/>
  <c r="K1684" i="1" s="1"/>
  <c r="J1678" i="1"/>
  <c r="J1677" i="1"/>
  <c r="K1679" i="1" s="1"/>
  <c r="M1675" i="1"/>
  <c r="M1673" i="1"/>
  <c r="M1671" i="1"/>
  <c r="L1679" i="1" s="1"/>
  <c r="L1669" i="1" s="1"/>
  <c r="J1666" i="1"/>
  <c r="J1665" i="1"/>
  <c r="K1667" i="1" s="1"/>
  <c r="M1663" i="1"/>
  <c r="M1661" i="1"/>
  <c r="M1659" i="1"/>
  <c r="M1657" i="1"/>
  <c r="M1655" i="1"/>
  <c r="L1667" i="1" s="1"/>
  <c r="L1653" i="1" s="1"/>
  <c r="J1650" i="1"/>
  <c r="K1651" i="1" s="1"/>
  <c r="J1649" i="1"/>
  <c r="M1647" i="1"/>
  <c r="M1645" i="1"/>
  <c r="M1643" i="1"/>
  <c r="M1641" i="1"/>
  <c r="M1639" i="1"/>
  <c r="K1583" i="1"/>
  <c r="K1603" i="1"/>
  <c r="K1618" i="1"/>
  <c r="M1628" i="1"/>
  <c r="M1626" i="1"/>
  <c r="M1624" i="1"/>
  <c r="M1622" i="1"/>
  <c r="M1620" i="1"/>
  <c r="L1630" i="1" s="1"/>
  <c r="K1604" i="1"/>
  <c r="M1614" i="1"/>
  <c r="M1612" i="1"/>
  <c r="M1610" i="1"/>
  <c r="M1608" i="1"/>
  <c r="M1606" i="1"/>
  <c r="L1616" i="1" s="1"/>
  <c r="K1586" i="1"/>
  <c r="J1598" i="1"/>
  <c r="K1599" i="1" s="1"/>
  <c r="J1597" i="1"/>
  <c r="M1595" i="1"/>
  <c r="M1593" i="1"/>
  <c r="M1591" i="1"/>
  <c r="M1589" i="1"/>
  <c r="L1599" i="1" s="1"/>
  <c r="L1587" i="1" s="1"/>
  <c r="M1584" i="1"/>
  <c r="K1283" i="1"/>
  <c r="K1576" i="1"/>
  <c r="M1577" i="1"/>
  <c r="L1579" i="1" s="1"/>
  <c r="K1571" i="1"/>
  <c r="M1572" i="1"/>
  <c r="L1574" i="1" s="1"/>
  <c r="K1548" i="1"/>
  <c r="M1559" i="1"/>
  <c r="K1559" i="1"/>
  <c r="M1567" i="1"/>
  <c r="L1567" i="1"/>
  <c r="L1559" i="1" s="1"/>
  <c r="M1565" i="1"/>
  <c r="M1563" i="1"/>
  <c r="M1561" i="1"/>
  <c r="M1558" i="1"/>
  <c r="L1553" i="1"/>
  <c r="J1555" i="1"/>
  <c r="J1554" i="1"/>
  <c r="K1556" i="1" s="1"/>
  <c r="K1553" i="1" s="1"/>
  <c r="L1549" i="1"/>
  <c r="J1550" i="1"/>
  <c r="K1551" i="1" s="1"/>
  <c r="K1529" i="1"/>
  <c r="K1538" i="1"/>
  <c r="M1543" i="1"/>
  <c r="M1542" i="1"/>
  <c r="M1541" i="1"/>
  <c r="L1544" i="1" s="1"/>
  <c r="M1540" i="1"/>
  <c r="M1530" i="1"/>
  <c r="K1530" i="1"/>
  <c r="M1536" i="1"/>
  <c r="L1536" i="1"/>
  <c r="L1530" i="1" s="1"/>
  <c r="M1535" i="1"/>
  <c r="M1534" i="1"/>
  <c r="M1533" i="1"/>
  <c r="M1532" i="1"/>
  <c r="K1504" i="1"/>
  <c r="M1525" i="1"/>
  <c r="K1515" i="1"/>
  <c r="M1521" i="1"/>
  <c r="M1519" i="1"/>
  <c r="M1517" i="1"/>
  <c r="L1523" i="1" s="1"/>
  <c r="L1505" i="1"/>
  <c r="K1505" i="1"/>
  <c r="L1513" i="1"/>
  <c r="M1513" i="1" s="1"/>
  <c r="M1505" i="1" s="1"/>
  <c r="M1511" i="1"/>
  <c r="M1509" i="1"/>
  <c r="M1507" i="1"/>
  <c r="K1319" i="1"/>
  <c r="J1499" i="1"/>
  <c r="J1498" i="1"/>
  <c r="J1497" i="1"/>
  <c r="J1496" i="1"/>
  <c r="J1495" i="1"/>
  <c r="J1494" i="1"/>
  <c r="K1500" i="1" s="1"/>
  <c r="M1492" i="1"/>
  <c r="L1500" i="1" s="1"/>
  <c r="L1490" i="1" s="1"/>
  <c r="J1487" i="1"/>
  <c r="J1486" i="1"/>
  <c r="J1485" i="1"/>
  <c r="J1484" i="1"/>
  <c r="J1483" i="1"/>
  <c r="J1482" i="1"/>
  <c r="K1488" i="1" s="1"/>
  <c r="M1480" i="1"/>
  <c r="M1478" i="1"/>
  <c r="M1476" i="1"/>
  <c r="L1488" i="1" s="1"/>
  <c r="L1474" i="1" s="1"/>
  <c r="J1471" i="1"/>
  <c r="J1470" i="1"/>
  <c r="J1469" i="1"/>
  <c r="K1472" i="1" s="1"/>
  <c r="J1468" i="1"/>
  <c r="J1467" i="1"/>
  <c r="J1466" i="1"/>
  <c r="M1464" i="1"/>
  <c r="M1462" i="1"/>
  <c r="M1460" i="1"/>
  <c r="L1472" i="1" s="1"/>
  <c r="L1458" i="1" s="1"/>
  <c r="K1456" i="1"/>
  <c r="J1455" i="1"/>
  <c r="J1454" i="1"/>
  <c r="J1453" i="1"/>
  <c r="J1452" i="1"/>
  <c r="J1451" i="1"/>
  <c r="J1450" i="1"/>
  <c r="M1448" i="1"/>
  <c r="M1446" i="1"/>
  <c r="M1444" i="1"/>
  <c r="M1442" i="1"/>
  <c r="M1440" i="1"/>
  <c r="M1438" i="1"/>
  <c r="M1436" i="1"/>
  <c r="M1434" i="1"/>
  <c r="J1429" i="1"/>
  <c r="J1428" i="1"/>
  <c r="J1427" i="1"/>
  <c r="J1426" i="1"/>
  <c r="K1430" i="1" s="1"/>
  <c r="J1425" i="1"/>
  <c r="J1424" i="1"/>
  <c r="M1422" i="1"/>
  <c r="M1420" i="1"/>
  <c r="L1430" i="1" s="1"/>
  <c r="L1416" i="1" s="1"/>
  <c r="M1418" i="1"/>
  <c r="L1414" i="1"/>
  <c r="L1400" i="1" s="1"/>
  <c r="J1413" i="1"/>
  <c r="J1412" i="1"/>
  <c r="J1411" i="1"/>
  <c r="J1410" i="1"/>
  <c r="J1409" i="1"/>
  <c r="K1414" i="1" s="1"/>
  <c r="J1408" i="1"/>
  <c r="M1406" i="1"/>
  <c r="M1404" i="1"/>
  <c r="M1402" i="1"/>
  <c r="K1390" i="1"/>
  <c r="M1398" i="1"/>
  <c r="M1390" i="1" s="1"/>
  <c r="M1396" i="1"/>
  <c r="M1394" i="1"/>
  <c r="M1392" i="1"/>
  <c r="L1398" i="1" s="1"/>
  <c r="L1390" i="1" s="1"/>
  <c r="K1380" i="1"/>
  <c r="M1386" i="1"/>
  <c r="M1384" i="1"/>
  <c r="M1382" i="1"/>
  <c r="L1388" i="1" s="1"/>
  <c r="K1370" i="1"/>
  <c r="M1376" i="1"/>
  <c r="M1374" i="1"/>
  <c r="M1372" i="1"/>
  <c r="L1378" i="1" s="1"/>
  <c r="K1360" i="1"/>
  <c r="M1368" i="1"/>
  <c r="M1360" i="1" s="1"/>
  <c r="M1366" i="1"/>
  <c r="M1364" i="1"/>
  <c r="M1362" i="1"/>
  <c r="L1368" i="1" s="1"/>
  <c r="L1360" i="1" s="1"/>
  <c r="K1350" i="1"/>
  <c r="M1356" i="1"/>
  <c r="M1354" i="1"/>
  <c r="M1352" i="1"/>
  <c r="L1358" i="1" s="1"/>
  <c r="K1340" i="1"/>
  <c r="M1346" i="1"/>
  <c r="M1344" i="1"/>
  <c r="M1342" i="1"/>
  <c r="L1348" i="1" s="1"/>
  <c r="K1330" i="1"/>
  <c r="M1338" i="1"/>
  <c r="M1330" i="1" s="1"/>
  <c r="M1336" i="1"/>
  <c r="M1334" i="1"/>
  <c r="M1332" i="1"/>
  <c r="L1338" i="1" s="1"/>
  <c r="L1330" i="1" s="1"/>
  <c r="K1320" i="1"/>
  <c r="M1326" i="1"/>
  <c r="M1324" i="1"/>
  <c r="M1322" i="1"/>
  <c r="L1328" i="1" s="1"/>
  <c r="K1284" i="1"/>
  <c r="M1315" i="1"/>
  <c r="K1305" i="1"/>
  <c r="M1311" i="1"/>
  <c r="M1309" i="1"/>
  <c r="M1307" i="1"/>
  <c r="K1295" i="1"/>
  <c r="M1302" i="1"/>
  <c r="M1301" i="1"/>
  <c r="M1299" i="1"/>
  <c r="L1303" i="1" s="1"/>
  <c r="M1297" i="1"/>
  <c r="M1285" i="1"/>
  <c r="K1285" i="1"/>
  <c r="M1293" i="1"/>
  <c r="L1293" i="1"/>
  <c r="L1285" i="1" s="1"/>
  <c r="M1291" i="1"/>
  <c r="M1289" i="1"/>
  <c r="M1287" i="1"/>
  <c r="K797" i="1"/>
  <c r="K1258" i="1"/>
  <c r="K1268" i="1"/>
  <c r="M1276" i="1"/>
  <c r="M1274" i="1"/>
  <c r="L1277" i="1" s="1"/>
  <c r="M1272" i="1"/>
  <c r="M1270" i="1"/>
  <c r="J1265" i="1"/>
  <c r="K1266" i="1" s="1"/>
  <c r="M1263" i="1"/>
  <c r="M1262" i="1"/>
  <c r="M1261" i="1"/>
  <c r="L1266" i="1" s="1"/>
  <c r="L1259" i="1" s="1"/>
  <c r="K1099" i="1"/>
  <c r="K1246" i="1"/>
  <c r="M1252" i="1"/>
  <c r="M1250" i="1"/>
  <c r="L1254" i="1" s="1"/>
  <c r="M1248" i="1"/>
  <c r="K1229" i="1"/>
  <c r="M1243" i="1"/>
  <c r="M1242" i="1"/>
  <c r="M1241" i="1"/>
  <c r="M1240" i="1"/>
  <c r="L1236" i="1"/>
  <c r="K1236" i="1"/>
  <c r="L1238" i="1"/>
  <c r="M1238" i="1" s="1"/>
  <c r="M1236" i="1" s="1"/>
  <c r="M1237" i="1"/>
  <c r="K1232" i="1"/>
  <c r="L1234" i="1"/>
  <c r="L1232" i="1" s="1"/>
  <c r="M1233" i="1"/>
  <c r="M1231" i="1"/>
  <c r="K1212" i="1"/>
  <c r="M1226" i="1"/>
  <c r="M1225" i="1"/>
  <c r="M1224" i="1"/>
  <c r="M1223" i="1"/>
  <c r="K1219" i="1"/>
  <c r="M1220" i="1"/>
  <c r="L1221" i="1" s="1"/>
  <c r="L1219" i="1" s="1"/>
  <c r="L1215" i="1"/>
  <c r="K1215" i="1"/>
  <c r="L1217" i="1"/>
  <c r="M1217" i="1" s="1"/>
  <c r="M1215" i="1" s="1"/>
  <c r="M1216" i="1"/>
  <c r="M1214" i="1"/>
  <c r="K1202" i="1"/>
  <c r="M1208" i="1"/>
  <c r="M1206" i="1"/>
  <c r="L1210" i="1" s="1"/>
  <c r="M1204" i="1"/>
  <c r="K1192" i="1"/>
  <c r="M1198" i="1"/>
  <c r="M1196" i="1"/>
  <c r="L1200" i="1" s="1"/>
  <c r="M1194" i="1"/>
  <c r="K1182" i="1"/>
  <c r="M1188" i="1"/>
  <c r="M1186" i="1"/>
  <c r="M1185" i="1"/>
  <c r="M1184" i="1"/>
  <c r="L1190" i="1" s="1"/>
  <c r="L1175" i="1"/>
  <c r="K1175" i="1"/>
  <c r="L1180" i="1"/>
  <c r="M1180" i="1" s="1"/>
  <c r="M1175" i="1" s="1"/>
  <c r="M1179" i="1"/>
  <c r="M1177" i="1"/>
  <c r="K1168" i="1"/>
  <c r="M1172" i="1"/>
  <c r="M1170" i="1"/>
  <c r="L1173" i="1" s="1"/>
  <c r="K1161" i="1"/>
  <c r="M1165" i="1"/>
  <c r="M1163" i="1"/>
  <c r="L1166" i="1" s="1"/>
  <c r="K1154" i="1"/>
  <c r="L1159" i="1"/>
  <c r="M1157" i="1"/>
  <c r="M1156" i="1"/>
  <c r="K1144" i="1"/>
  <c r="M1150" i="1"/>
  <c r="M1148" i="1"/>
  <c r="M1146" i="1"/>
  <c r="L1152" i="1" s="1"/>
  <c r="L1134" i="1"/>
  <c r="K1134" i="1"/>
  <c r="L1142" i="1"/>
  <c r="M1142" i="1" s="1"/>
  <c r="M1134" i="1" s="1"/>
  <c r="M1140" i="1"/>
  <c r="M1138" i="1"/>
  <c r="M1137" i="1"/>
  <c r="M1136" i="1"/>
  <c r="K1124" i="1"/>
  <c r="L1132" i="1"/>
  <c r="M1131" i="1"/>
  <c r="M1130" i="1"/>
  <c r="M1128" i="1"/>
  <c r="M1126" i="1"/>
  <c r="K1112" i="1"/>
  <c r="M1121" i="1"/>
  <c r="M1120" i="1"/>
  <c r="M1118" i="1"/>
  <c r="L1122" i="1" s="1"/>
  <c r="M1116" i="1"/>
  <c r="M1114" i="1"/>
  <c r="K1101" i="1"/>
  <c r="M1108" i="1"/>
  <c r="M1106" i="1"/>
  <c r="M1104" i="1"/>
  <c r="L1110" i="1" s="1"/>
  <c r="M1103" i="1"/>
  <c r="K957" i="1"/>
  <c r="K1095" i="1"/>
  <c r="K1088" i="1" s="1"/>
  <c r="J1094" i="1"/>
  <c r="M1092" i="1"/>
  <c r="L1095" i="1" s="1"/>
  <c r="L1088" i="1" s="1"/>
  <c r="M1091" i="1"/>
  <c r="M1090" i="1"/>
  <c r="K1080" i="1"/>
  <c r="M1084" i="1"/>
  <c r="M1083" i="1"/>
  <c r="M1082" i="1"/>
  <c r="L1086" i="1" s="1"/>
  <c r="L1070" i="1"/>
  <c r="K1070" i="1"/>
  <c r="L1078" i="1"/>
  <c r="M1078" i="1" s="1"/>
  <c r="M1070" i="1" s="1"/>
  <c r="M1076" i="1"/>
  <c r="M1074" i="1"/>
  <c r="M1072" i="1"/>
  <c r="K1060" i="1"/>
  <c r="M1066" i="1"/>
  <c r="L1068" i="1" s="1"/>
  <c r="M1064" i="1"/>
  <c r="M1062" i="1"/>
  <c r="J1057" i="1"/>
  <c r="J1056" i="1"/>
  <c r="K1058" i="1" s="1"/>
  <c r="M1054" i="1"/>
  <c r="M1052" i="1"/>
  <c r="L1058" i="1" s="1"/>
  <c r="L1048" i="1" s="1"/>
  <c r="M1050" i="1"/>
  <c r="K1038" i="1"/>
  <c r="M1044" i="1"/>
  <c r="M1042" i="1"/>
  <c r="M1040" i="1"/>
  <c r="L1046" i="1" s="1"/>
  <c r="K1028" i="1"/>
  <c r="M1034" i="1"/>
  <c r="M1032" i="1"/>
  <c r="L1036" i="1" s="1"/>
  <c r="M1030" i="1"/>
  <c r="K1018" i="1"/>
  <c r="M1024" i="1"/>
  <c r="M1022" i="1"/>
  <c r="L1026" i="1" s="1"/>
  <c r="M1020" i="1"/>
  <c r="K1008" i="1"/>
  <c r="M1014" i="1"/>
  <c r="M1012" i="1"/>
  <c r="M1010" i="1"/>
  <c r="L1016" i="1" s="1"/>
  <c r="K998" i="1"/>
  <c r="M1004" i="1"/>
  <c r="M1002" i="1"/>
  <c r="M1000" i="1"/>
  <c r="L1006" i="1" s="1"/>
  <c r="K988" i="1"/>
  <c r="M994" i="1"/>
  <c r="M992" i="1"/>
  <c r="L996" i="1" s="1"/>
  <c r="M990" i="1"/>
  <c r="K978" i="1"/>
  <c r="M984" i="1"/>
  <c r="M982" i="1"/>
  <c r="M980" i="1"/>
  <c r="L986" i="1" s="1"/>
  <c r="K968" i="1"/>
  <c r="M974" i="1"/>
  <c r="M972" i="1"/>
  <c r="M970" i="1"/>
  <c r="L976" i="1" s="1"/>
  <c r="K958" i="1"/>
  <c r="M964" i="1"/>
  <c r="M962" i="1"/>
  <c r="L966" i="1" s="1"/>
  <c r="M960" i="1"/>
  <c r="K936" i="1"/>
  <c r="K953" i="1"/>
  <c r="J952" i="1"/>
  <c r="M951" i="1"/>
  <c r="M950" i="1"/>
  <c r="M949" i="1"/>
  <c r="L953" i="1" s="1"/>
  <c r="L946" i="1" s="1"/>
  <c r="M948" i="1"/>
  <c r="J943" i="1"/>
  <c r="K944" i="1" s="1"/>
  <c r="M942" i="1"/>
  <c r="M941" i="1"/>
  <c r="M940" i="1"/>
  <c r="L944" i="1" s="1"/>
  <c r="L937" i="1" s="1"/>
  <c r="M939" i="1"/>
  <c r="K914" i="1"/>
  <c r="K926" i="1"/>
  <c r="M931" i="1"/>
  <c r="M930" i="1"/>
  <c r="M929" i="1"/>
  <c r="L932" i="1" s="1"/>
  <c r="M928" i="1"/>
  <c r="K915" i="1"/>
  <c r="M923" i="1"/>
  <c r="M921" i="1"/>
  <c r="M919" i="1"/>
  <c r="M917" i="1"/>
  <c r="L924" i="1" s="1"/>
  <c r="K898" i="1"/>
  <c r="J909" i="1"/>
  <c r="K910" i="1" s="1"/>
  <c r="K899" i="1" s="1"/>
  <c r="M907" i="1"/>
  <c r="M905" i="1"/>
  <c r="M903" i="1"/>
  <c r="M901" i="1"/>
  <c r="L910" i="1" s="1"/>
  <c r="L899" i="1" s="1"/>
  <c r="K806" i="1"/>
  <c r="M894" i="1"/>
  <c r="K880" i="1"/>
  <c r="K892" i="1"/>
  <c r="J891" i="1"/>
  <c r="M889" i="1"/>
  <c r="M887" i="1"/>
  <c r="M885" i="1"/>
  <c r="M883" i="1"/>
  <c r="M882" i="1"/>
  <c r="K870" i="1"/>
  <c r="M876" i="1"/>
  <c r="M874" i="1"/>
  <c r="M872" i="1"/>
  <c r="L878" i="1" s="1"/>
  <c r="K851" i="1"/>
  <c r="J867" i="1"/>
  <c r="J866" i="1"/>
  <c r="J865" i="1"/>
  <c r="J864" i="1"/>
  <c r="J863" i="1"/>
  <c r="J862" i="1"/>
  <c r="K868" i="1" s="1"/>
  <c r="M868" i="1" s="1"/>
  <c r="M851" i="1" s="1"/>
  <c r="J861" i="1"/>
  <c r="M859" i="1"/>
  <c r="M857" i="1"/>
  <c r="M855" i="1"/>
  <c r="M853" i="1"/>
  <c r="L868" i="1" s="1"/>
  <c r="L851" i="1" s="1"/>
  <c r="J848" i="1"/>
  <c r="J847" i="1"/>
  <c r="K849" i="1" s="1"/>
  <c r="M845" i="1"/>
  <c r="M843" i="1"/>
  <c r="L849" i="1" s="1"/>
  <c r="L839" i="1" s="1"/>
  <c r="M841" i="1"/>
  <c r="L834" i="1"/>
  <c r="J836" i="1"/>
  <c r="K837" i="1" s="1"/>
  <c r="K823" i="1"/>
  <c r="L832" i="1"/>
  <c r="M830" i="1"/>
  <c r="M828" i="1"/>
  <c r="M826" i="1"/>
  <c r="M825" i="1"/>
  <c r="M824" i="1"/>
  <c r="J820" i="1"/>
  <c r="J819" i="1"/>
  <c r="M817" i="1"/>
  <c r="M815" i="1"/>
  <c r="L821" i="1" s="1"/>
  <c r="L807" i="1" s="1"/>
  <c r="M813" i="1"/>
  <c r="M811" i="1"/>
  <c r="M810" i="1"/>
  <c r="M809" i="1"/>
  <c r="K798" i="1"/>
  <c r="L799" i="1"/>
  <c r="J801" i="1"/>
  <c r="K802" i="1" s="1"/>
  <c r="K116" i="1"/>
  <c r="M790" i="1"/>
  <c r="K790" i="1"/>
  <c r="M793" i="1"/>
  <c r="L793" i="1"/>
  <c r="L790" i="1" s="1"/>
  <c r="M791" i="1"/>
  <c r="K678" i="1"/>
  <c r="L778" i="1"/>
  <c r="K778" i="1"/>
  <c r="L786" i="1"/>
  <c r="M786" i="1" s="1"/>
  <c r="M778" i="1" s="1"/>
  <c r="M785" i="1"/>
  <c r="M784" i="1"/>
  <c r="M782" i="1"/>
  <c r="M780" i="1"/>
  <c r="K767" i="1"/>
  <c r="L776" i="1"/>
  <c r="M775" i="1"/>
  <c r="M773" i="1"/>
  <c r="M771" i="1"/>
  <c r="M769" i="1"/>
  <c r="K756" i="1"/>
  <c r="M764" i="1"/>
  <c r="M762" i="1"/>
  <c r="M760" i="1"/>
  <c r="L765" i="1" s="1"/>
  <c r="M758" i="1"/>
  <c r="K745" i="1"/>
  <c r="M752" i="1"/>
  <c r="M751" i="1"/>
  <c r="M749" i="1"/>
  <c r="M747" i="1"/>
  <c r="L754" i="1" s="1"/>
  <c r="K743" i="1"/>
  <c r="K730" i="1" s="1"/>
  <c r="J742" i="1"/>
  <c r="J741" i="1"/>
  <c r="J740" i="1"/>
  <c r="J739" i="1"/>
  <c r="M737" i="1"/>
  <c r="M736" i="1"/>
  <c r="M734" i="1"/>
  <c r="M732" i="1"/>
  <c r="L743" i="1" s="1"/>
  <c r="L730" i="1" s="1"/>
  <c r="L728" i="1"/>
  <c r="L721" i="1" s="1"/>
  <c r="J727" i="1"/>
  <c r="J726" i="1"/>
  <c r="J725" i="1"/>
  <c r="J724" i="1"/>
  <c r="K728" i="1" s="1"/>
  <c r="M723" i="1"/>
  <c r="J718" i="1"/>
  <c r="K719" i="1" s="1"/>
  <c r="M717" i="1"/>
  <c r="M715" i="1"/>
  <c r="M713" i="1"/>
  <c r="M711" i="1"/>
  <c r="L719" i="1" s="1"/>
  <c r="L707" i="1" s="1"/>
  <c r="M709" i="1"/>
  <c r="J704" i="1"/>
  <c r="K705" i="1" s="1"/>
  <c r="M703" i="1"/>
  <c r="M701" i="1"/>
  <c r="M699" i="1"/>
  <c r="M697" i="1"/>
  <c r="L705" i="1" s="1"/>
  <c r="L693" i="1" s="1"/>
  <c r="M695" i="1"/>
  <c r="J690" i="1"/>
  <c r="K691" i="1" s="1"/>
  <c r="M689" i="1"/>
  <c r="M687" i="1"/>
  <c r="M685" i="1"/>
  <c r="M683" i="1"/>
  <c r="L691" i="1" s="1"/>
  <c r="L679" i="1" s="1"/>
  <c r="M681" i="1"/>
  <c r="K664" i="1"/>
  <c r="K665" i="1"/>
  <c r="M673" i="1"/>
  <c r="M671" i="1"/>
  <c r="M669" i="1"/>
  <c r="L674" i="1" s="1"/>
  <c r="M667" i="1"/>
  <c r="K496" i="1"/>
  <c r="K628" i="1"/>
  <c r="J657" i="1"/>
  <c r="J656" i="1"/>
  <c r="K658" i="1" s="1"/>
  <c r="M654" i="1"/>
  <c r="M653" i="1"/>
  <c r="M651" i="1"/>
  <c r="L658" i="1" s="1"/>
  <c r="L647" i="1" s="1"/>
  <c r="M649" i="1"/>
  <c r="J644" i="1"/>
  <c r="J643" i="1"/>
  <c r="K645" i="1" s="1"/>
  <c r="K636" i="1"/>
  <c r="L641" i="1"/>
  <c r="M640" i="1"/>
  <c r="M639" i="1"/>
  <c r="M638" i="1"/>
  <c r="M635" i="1"/>
  <c r="M633" i="1"/>
  <c r="M631" i="1"/>
  <c r="K536" i="1"/>
  <c r="K615" i="1"/>
  <c r="M622" i="1"/>
  <c r="M621" i="1"/>
  <c r="M619" i="1"/>
  <c r="L624" i="1" s="1"/>
  <c r="M617" i="1"/>
  <c r="K604" i="1"/>
  <c r="M611" i="1"/>
  <c r="M610" i="1"/>
  <c r="M608" i="1"/>
  <c r="M606" i="1"/>
  <c r="L613" i="1" s="1"/>
  <c r="L604" i="1" s="1"/>
  <c r="K593" i="1"/>
  <c r="M600" i="1"/>
  <c r="M599" i="1"/>
  <c r="L602" i="1" s="1"/>
  <c r="M597" i="1"/>
  <c r="M595" i="1"/>
  <c r="K582" i="1"/>
  <c r="M589" i="1"/>
  <c r="M588" i="1"/>
  <c r="M586" i="1"/>
  <c r="L591" i="1" s="1"/>
  <c r="M584" i="1"/>
  <c r="K571" i="1"/>
  <c r="M578" i="1"/>
  <c r="M577" i="1"/>
  <c r="M575" i="1"/>
  <c r="L580" i="1" s="1"/>
  <c r="M573" i="1"/>
  <c r="K561" i="1"/>
  <c r="M569" i="1"/>
  <c r="M561" i="1" s="1"/>
  <c r="M568" i="1"/>
  <c r="M567" i="1"/>
  <c r="M565" i="1"/>
  <c r="M563" i="1"/>
  <c r="L569" i="1" s="1"/>
  <c r="L561" i="1" s="1"/>
  <c r="L559" i="1"/>
  <c r="L550" i="1" s="1"/>
  <c r="J558" i="1"/>
  <c r="K559" i="1" s="1"/>
  <c r="M557" i="1"/>
  <c r="M556" i="1"/>
  <c r="M554" i="1"/>
  <c r="M552" i="1"/>
  <c r="L548" i="1"/>
  <c r="L537" i="1" s="1"/>
  <c r="K548" i="1"/>
  <c r="J547" i="1"/>
  <c r="J546" i="1"/>
  <c r="J545" i="1"/>
  <c r="M544" i="1"/>
  <c r="M542" i="1"/>
  <c r="M540" i="1"/>
  <c r="M539" i="1"/>
  <c r="K497" i="1"/>
  <c r="J531" i="1"/>
  <c r="J530" i="1"/>
  <c r="J529" i="1"/>
  <c r="K532" i="1" s="1"/>
  <c r="M528" i="1"/>
  <c r="M526" i="1"/>
  <c r="M524" i="1"/>
  <c r="M522" i="1"/>
  <c r="M520" i="1"/>
  <c r="M518" i="1"/>
  <c r="M516" i="1"/>
  <c r="M514" i="1"/>
  <c r="J509" i="1"/>
  <c r="K510" i="1" s="1"/>
  <c r="M508" i="1"/>
  <c r="M507" i="1"/>
  <c r="M506" i="1"/>
  <c r="M505" i="1"/>
  <c r="M504" i="1"/>
  <c r="M502" i="1"/>
  <c r="M500" i="1"/>
  <c r="K275" i="1"/>
  <c r="L486" i="1"/>
  <c r="K486" i="1"/>
  <c r="M491" i="1"/>
  <c r="L492" i="1" s="1"/>
  <c r="M492" i="1" s="1"/>
  <c r="M486" i="1" s="1"/>
  <c r="M490" i="1"/>
  <c r="M489" i="1"/>
  <c r="M488" i="1"/>
  <c r="K476" i="1"/>
  <c r="L484" i="1"/>
  <c r="M483" i="1"/>
  <c r="M482" i="1"/>
  <c r="M481" i="1"/>
  <c r="M479" i="1"/>
  <c r="M478" i="1"/>
  <c r="L474" i="1"/>
  <c r="L467" i="1" s="1"/>
  <c r="J473" i="1"/>
  <c r="K474" i="1" s="1"/>
  <c r="K467" i="1" s="1"/>
  <c r="M472" i="1"/>
  <c r="M471" i="1"/>
  <c r="M470" i="1"/>
  <c r="M469" i="1"/>
  <c r="L462" i="1"/>
  <c r="J464" i="1"/>
  <c r="K465" i="1" s="1"/>
  <c r="L457" i="1"/>
  <c r="J459" i="1"/>
  <c r="K460" i="1" s="1"/>
  <c r="L452" i="1"/>
  <c r="J454" i="1"/>
  <c r="K455" i="1" s="1"/>
  <c r="L444" i="1"/>
  <c r="J449" i="1"/>
  <c r="K450" i="1" s="1"/>
  <c r="J448" i="1"/>
  <c r="J447" i="1"/>
  <c r="J446" i="1"/>
  <c r="L439" i="1"/>
  <c r="K439" i="1"/>
  <c r="K442" i="1"/>
  <c r="M442" i="1" s="1"/>
  <c r="M439" i="1" s="1"/>
  <c r="J441" i="1"/>
  <c r="L433" i="1"/>
  <c r="J436" i="1"/>
  <c r="K437" i="1" s="1"/>
  <c r="M437" i="1" s="1"/>
  <c r="M433" i="1" s="1"/>
  <c r="J435" i="1"/>
  <c r="L428" i="1"/>
  <c r="M431" i="1"/>
  <c r="M428" i="1" s="1"/>
  <c r="J430" i="1"/>
  <c r="K431" i="1" s="1"/>
  <c r="K428" i="1" s="1"/>
  <c r="L423" i="1"/>
  <c r="K426" i="1"/>
  <c r="K423" i="1" s="1"/>
  <c r="J425" i="1"/>
  <c r="L417" i="1"/>
  <c r="J420" i="1"/>
  <c r="J419" i="1"/>
  <c r="K421" i="1" s="1"/>
  <c r="K417" i="1" s="1"/>
  <c r="K406" i="1"/>
  <c r="M414" i="1"/>
  <c r="M412" i="1"/>
  <c r="M410" i="1"/>
  <c r="M408" i="1"/>
  <c r="L415" i="1" s="1"/>
  <c r="K395" i="1"/>
  <c r="M403" i="1"/>
  <c r="M401" i="1"/>
  <c r="M399" i="1"/>
  <c r="M397" i="1"/>
  <c r="L404" i="1" s="1"/>
  <c r="L395" i="1" s="1"/>
  <c r="J392" i="1"/>
  <c r="K393" i="1" s="1"/>
  <c r="J391" i="1"/>
  <c r="J390" i="1"/>
  <c r="M388" i="1"/>
  <c r="M386" i="1"/>
  <c r="M384" i="1"/>
  <c r="M382" i="1"/>
  <c r="M381" i="1"/>
  <c r="M379" i="1"/>
  <c r="L393" i="1" s="1"/>
  <c r="L375" i="1" s="1"/>
  <c r="M377" i="1"/>
  <c r="J372" i="1"/>
  <c r="J371" i="1"/>
  <c r="J370" i="1"/>
  <c r="M368" i="1"/>
  <c r="M366" i="1"/>
  <c r="M364" i="1"/>
  <c r="M362" i="1"/>
  <c r="M361" i="1"/>
  <c r="M359" i="1"/>
  <c r="M357" i="1"/>
  <c r="J352" i="1"/>
  <c r="J351" i="1"/>
  <c r="J350" i="1"/>
  <c r="M348" i="1"/>
  <c r="M346" i="1"/>
  <c r="M344" i="1"/>
  <c r="M342" i="1"/>
  <c r="M341" i="1"/>
  <c r="M339" i="1"/>
  <c r="M337" i="1"/>
  <c r="L353" i="1" s="1"/>
  <c r="L335" i="1" s="1"/>
  <c r="J332" i="1"/>
  <c r="K333" i="1" s="1"/>
  <c r="J331" i="1"/>
  <c r="J330" i="1"/>
  <c r="M328" i="1"/>
  <c r="M326" i="1"/>
  <c r="M324" i="1"/>
  <c r="M322" i="1"/>
  <c r="M321" i="1"/>
  <c r="M319" i="1"/>
  <c r="M317" i="1"/>
  <c r="L333" i="1" s="1"/>
  <c r="L315" i="1" s="1"/>
  <c r="J312" i="1"/>
  <c r="J311" i="1"/>
  <c r="J310" i="1"/>
  <c r="K313" i="1" s="1"/>
  <c r="M313" i="1" s="1"/>
  <c r="M295" i="1" s="1"/>
  <c r="M308" i="1"/>
  <c r="M306" i="1"/>
  <c r="M304" i="1"/>
  <c r="M302" i="1"/>
  <c r="M301" i="1"/>
  <c r="M299" i="1"/>
  <c r="L313" i="1" s="1"/>
  <c r="L295" i="1" s="1"/>
  <c r="M297" i="1"/>
  <c r="J292" i="1"/>
  <c r="J291" i="1"/>
  <c r="K293" i="1" s="1"/>
  <c r="K276" i="1" s="1"/>
  <c r="M289" i="1"/>
  <c r="M287" i="1"/>
  <c r="M285" i="1"/>
  <c r="M283" i="1"/>
  <c r="M282" i="1"/>
  <c r="M280" i="1"/>
  <c r="L293" i="1" s="1"/>
  <c r="L276" i="1" s="1"/>
  <c r="M278" i="1"/>
  <c r="K189" i="1"/>
  <c r="K256" i="1"/>
  <c r="M269" i="1"/>
  <c r="M268" i="1"/>
  <c r="M266" i="1"/>
  <c r="M264" i="1"/>
  <c r="M262" i="1"/>
  <c r="M260" i="1"/>
  <c r="L271" i="1" s="1"/>
  <c r="M271" i="1" s="1"/>
  <c r="M256" i="1" s="1"/>
  <c r="M258" i="1"/>
  <c r="K235" i="1"/>
  <c r="M252" i="1"/>
  <c r="M251" i="1"/>
  <c r="M249" i="1"/>
  <c r="M247" i="1"/>
  <c r="M245" i="1"/>
  <c r="M243" i="1"/>
  <c r="M241" i="1"/>
  <c r="M239" i="1"/>
  <c r="M237" i="1"/>
  <c r="K214" i="1"/>
  <c r="M231" i="1"/>
  <c r="M230" i="1"/>
  <c r="M228" i="1"/>
  <c r="M226" i="1"/>
  <c r="M224" i="1"/>
  <c r="M222" i="1"/>
  <c r="M220" i="1"/>
  <c r="M218" i="1"/>
  <c r="M216" i="1"/>
  <c r="K201" i="1"/>
  <c r="M210" i="1"/>
  <c r="M208" i="1"/>
  <c r="L212" i="1" s="1"/>
  <c r="M207" i="1"/>
  <c r="M205" i="1"/>
  <c r="M203" i="1"/>
  <c r="K190" i="1"/>
  <c r="M197" i="1"/>
  <c r="M196" i="1"/>
  <c r="M194" i="1"/>
  <c r="M192" i="1"/>
  <c r="K122" i="1"/>
  <c r="J184" i="1"/>
  <c r="K185" i="1" s="1"/>
  <c r="K167" i="1" s="1"/>
  <c r="M183" i="1"/>
  <c r="M181" i="1"/>
  <c r="M179" i="1"/>
  <c r="M177" i="1"/>
  <c r="M175" i="1"/>
  <c r="M173" i="1"/>
  <c r="M171" i="1"/>
  <c r="L185" i="1" s="1"/>
  <c r="M169" i="1"/>
  <c r="K123" i="1"/>
  <c r="K158" i="1"/>
  <c r="M162" i="1"/>
  <c r="M160" i="1"/>
  <c r="K147" i="1"/>
  <c r="M154" i="1"/>
  <c r="M153" i="1"/>
  <c r="M151" i="1"/>
  <c r="M149" i="1"/>
  <c r="K136" i="1"/>
  <c r="M143" i="1"/>
  <c r="M142" i="1"/>
  <c r="L145" i="1" s="1"/>
  <c r="M140" i="1"/>
  <c r="M138" i="1"/>
  <c r="K125" i="1"/>
  <c r="M132" i="1"/>
  <c r="M131" i="1"/>
  <c r="M129" i="1"/>
  <c r="L134" i="1" s="1"/>
  <c r="M127" i="1"/>
  <c r="L117" i="1"/>
  <c r="K117" i="1"/>
  <c r="M120" i="1"/>
  <c r="M117" i="1" s="1"/>
  <c r="M118" i="1"/>
  <c r="K9" i="1"/>
  <c r="K16" i="1"/>
  <c r="J109" i="1"/>
  <c r="K110" i="1" s="1"/>
  <c r="M108" i="1"/>
  <c r="M106" i="1"/>
  <c r="M104" i="1"/>
  <c r="L110" i="1" s="1"/>
  <c r="L98" i="1" s="1"/>
  <c r="M102" i="1"/>
  <c r="M100" i="1"/>
  <c r="K77" i="1"/>
  <c r="L96" i="1"/>
  <c r="M96" i="1" s="1"/>
  <c r="M77" i="1" s="1"/>
  <c r="M95" i="1"/>
  <c r="M93" i="1"/>
  <c r="M91" i="1"/>
  <c r="M89" i="1"/>
  <c r="M87" i="1"/>
  <c r="M85" i="1"/>
  <c r="M83" i="1"/>
  <c r="M81" i="1"/>
  <c r="M79" i="1"/>
  <c r="K56" i="1"/>
  <c r="M74" i="1"/>
  <c r="M72" i="1"/>
  <c r="M70" i="1"/>
  <c r="M68" i="1"/>
  <c r="M66" i="1"/>
  <c r="M64" i="1"/>
  <c r="M62" i="1"/>
  <c r="L75" i="1" s="1"/>
  <c r="M60" i="1"/>
  <c r="M58" i="1"/>
  <c r="K43" i="1"/>
  <c r="M53" i="1"/>
  <c r="M51" i="1"/>
  <c r="M49" i="1"/>
  <c r="M47" i="1"/>
  <c r="M45" i="1"/>
  <c r="K30" i="1"/>
  <c r="L41" i="1"/>
  <c r="M40" i="1"/>
  <c r="M38" i="1"/>
  <c r="M36" i="1"/>
  <c r="M34" i="1"/>
  <c r="M32" i="1"/>
  <c r="K17" i="1"/>
  <c r="M27" i="1"/>
  <c r="M25" i="1"/>
  <c r="M23" i="1"/>
  <c r="M21" i="1"/>
  <c r="M19" i="1"/>
  <c r="L28" i="1" s="1"/>
  <c r="K10" i="1"/>
  <c r="M12" i="1"/>
  <c r="L14" i="1" s="1"/>
  <c r="L10" i="1" s="1"/>
  <c r="K4" i="1"/>
  <c r="M5" i="1"/>
  <c r="L7" i="1" s="1"/>
  <c r="L4" i="1" s="1"/>
  <c r="M333" i="1" l="1"/>
  <c r="M315" i="1" s="1"/>
  <c r="K315" i="1"/>
  <c r="K452" i="1"/>
  <c r="M455" i="1"/>
  <c r="M452" i="1" s="1"/>
  <c r="M134" i="1"/>
  <c r="M125" i="1" s="1"/>
  <c r="L125" i="1"/>
  <c r="L56" i="1"/>
  <c r="M75" i="1"/>
  <c r="M56" i="1" s="1"/>
  <c r="K462" i="1"/>
  <c r="M465" i="1"/>
  <c r="M462" i="1" s="1"/>
  <c r="M28" i="1"/>
  <c r="M17" i="1" s="1"/>
  <c r="L17" i="1"/>
  <c r="L201" i="1"/>
  <c r="M212" i="1"/>
  <c r="M201" i="1" s="1"/>
  <c r="L136" i="1"/>
  <c r="M145" i="1"/>
  <c r="M136" i="1" s="1"/>
  <c r="L167" i="1"/>
  <c r="M185" i="1"/>
  <c r="M167" i="1" s="1"/>
  <c r="L978" i="1"/>
  <c r="M986" i="1"/>
  <c r="M978" i="1" s="1"/>
  <c r="L665" i="1"/>
  <c r="M674" i="1"/>
  <c r="M665" i="1" s="1"/>
  <c r="L676" i="1" s="1"/>
  <c r="K707" i="1"/>
  <c r="M719" i="1"/>
  <c r="M707" i="1" s="1"/>
  <c r="L756" i="1"/>
  <c r="M765" i="1"/>
  <c r="M756" i="1" s="1"/>
  <c r="K799" i="1"/>
  <c r="M802" i="1"/>
  <c r="M799" i="1" s="1"/>
  <c r="L804" i="1" s="1"/>
  <c r="K839" i="1"/>
  <c r="M849" i="1"/>
  <c r="M839" i="1" s="1"/>
  <c r="L915" i="1"/>
  <c r="M924" i="1"/>
  <c r="M915" i="1" s="1"/>
  <c r="L958" i="1"/>
  <c r="M966" i="1"/>
  <c r="M958" i="1" s="1"/>
  <c r="L988" i="1"/>
  <c r="M996" i="1"/>
  <c r="M988" i="1" s="1"/>
  <c r="L1018" i="1"/>
  <c r="M1026" i="1"/>
  <c r="M1018" i="1" s="1"/>
  <c r="L1168" i="1"/>
  <c r="M1173" i="1"/>
  <c r="M1168" i="1" s="1"/>
  <c r="L1350" i="1"/>
  <c r="M1358" i="1"/>
  <c r="M1350" i="1" s="1"/>
  <c r="L1768" i="1"/>
  <c r="M1789" i="1"/>
  <c r="M1768" i="1" s="1"/>
  <c r="L1144" i="1"/>
  <c r="M1152" i="1"/>
  <c r="M1144" i="1" s="1"/>
  <c r="L1246" i="1"/>
  <c r="M1254" i="1"/>
  <c r="M1246" i="1" s="1"/>
  <c r="L1380" i="1"/>
  <c r="M1388" i="1"/>
  <c r="M1380" i="1" s="1"/>
  <c r="K1416" i="1"/>
  <c r="M1430" i="1"/>
  <c r="M1416" i="1" s="1"/>
  <c r="L1618" i="1"/>
  <c r="M1630" i="1"/>
  <c r="M1618" i="1" s="1"/>
  <c r="L30" i="1"/>
  <c r="M41" i="1"/>
  <c r="M30" i="1" s="1"/>
  <c r="L1295" i="1"/>
  <c r="M1303" i="1"/>
  <c r="M1295" i="1" s="1"/>
  <c r="L256" i="1"/>
  <c r="L870" i="1"/>
  <c r="M878" i="1"/>
  <c r="M870" i="1" s="1"/>
  <c r="K1048" i="1"/>
  <c r="M1058" i="1"/>
  <c r="M1048" i="1" s="1"/>
  <c r="L1101" i="1"/>
  <c r="M1110" i="1"/>
  <c r="M1101" i="1" s="1"/>
  <c r="K1400" i="1"/>
  <c r="M1414" i="1"/>
  <c r="M1400" i="1" s="1"/>
  <c r="K1458" i="1"/>
  <c r="M1472" i="1"/>
  <c r="M1458" i="1" s="1"/>
  <c r="K1549" i="1"/>
  <c r="M1551" i="1"/>
  <c r="M1549" i="1" s="1"/>
  <c r="L54" i="1"/>
  <c r="L199" i="1"/>
  <c r="K353" i="1"/>
  <c r="K373" i="1"/>
  <c r="K721" i="1"/>
  <c r="M728" i="1"/>
  <c r="M721" i="1" s="1"/>
  <c r="K937" i="1"/>
  <c r="M944" i="1"/>
  <c r="M937" i="1" s="1"/>
  <c r="L955" i="1" s="1"/>
  <c r="M976" i="1"/>
  <c r="M968" i="1" s="1"/>
  <c r="L968" i="1"/>
  <c r="M1006" i="1"/>
  <c r="M998" i="1" s="1"/>
  <c r="L998" i="1"/>
  <c r="M1221" i="1"/>
  <c r="M1219" i="1" s="1"/>
  <c r="K1490" i="1"/>
  <c r="M1500" i="1"/>
  <c r="M1490" i="1" s="1"/>
  <c r="K1689" i="1"/>
  <c r="L1192" i="1"/>
  <c r="M1200" i="1"/>
  <c r="M1192" i="1" s="1"/>
  <c r="L645" i="1"/>
  <c r="L629" i="1" s="1"/>
  <c r="M1036" i="1"/>
  <c r="M1028" i="1" s="1"/>
  <c r="L1028" i="1"/>
  <c r="L1124" i="1"/>
  <c r="M1132" i="1"/>
  <c r="M1124" i="1" s="1"/>
  <c r="K1587" i="1"/>
  <c r="M1599" i="1"/>
  <c r="M1587" i="1" s="1"/>
  <c r="L1601" i="1" s="1"/>
  <c r="K1637" i="1"/>
  <c r="K1669" i="1"/>
  <c r="M1679" i="1"/>
  <c r="M1669" i="1" s="1"/>
  <c r="K550" i="1"/>
  <c r="M559" i="1"/>
  <c r="M550" i="1" s="1"/>
  <c r="L510" i="1"/>
  <c r="L498" i="1" s="1"/>
  <c r="L1080" i="1"/>
  <c r="M1086" i="1"/>
  <c r="M1080" i="1" s="1"/>
  <c r="K98" i="1"/>
  <c r="M110" i="1"/>
  <c r="M98" i="1" s="1"/>
  <c r="M393" i="1"/>
  <c r="M375" i="1" s="1"/>
  <c r="L476" i="1"/>
  <c r="M484" i="1"/>
  <c r="M476" i="1" s="1"/>
  <c r="M7" i="1"/>
  <c r="M4" i="1" s="1"/>
  <c r="L163" i="1"/>
  <c r="M293" i="1"/>
  <c r="M276" i="1" s="1"/>
  <c r="K295" i="1"/>
  <c r="K375" i="1"/>
  <c r="M613" i="1"/>
  <c r="M604" i="1" s="1"/>
  <c r="K647" i="1"/>
  <c r="M658" i="1"/>
  <c r="M647" i="1" s="1"/>
  <c r="K693" i="1"/>
  <c r="M705" i="1"/>
  <c r="M693" i="1" s="1"/>
  <c r="L823" i="1"/>
  <c r="M832" i="1"/>
  <c r="M823" i="1" s="1"/>
  <c r="L1313" i="1"/>
  <c r="L1456" i="1"/>
  <c r="L1432" i="1" s="1"/>
  <c r="L1515" i="1"/>
  <c r="M1523" i="1"/>
  <c r="M1515" i="1" s="1"/>
  <c r="L1527" i="1" s="1"/>
  <c r="L1571" i="1"/>
  <c r="M1574" i="1"/>
  <c r="M1571" i="1" s="1"/>
  <c r="L406" i="1"/>
  <c r="M415" i="1"/>
  <c r="M406" i="1" s="1"/>
  <c r="L582" i="1"/>
  <c r="M591" i="1"/>
  <c r="M582" i="1" s="1"/>
  <c r="K444" i="1"/>
  <c r="M450" i="1"/>
  <c r="M444" i="1" s="1"/>
  <c r="K512" i="1"/>
  <c r="M532" i="1"/>
  <c r="M512" i="1" s="1"/>
  <c r="L745" i="1"/>
  <c r="M754" i="1"/>
  <c r="M745" i="1" s="1"/>
  <c r="L892" i="1"/>
  <c r="L880" i="1" s="1"/>
  <c r="M932" i="1"/>
  <c r="M926" i="1" s="1"/>
  <c r="L926" i="1"/>
  <c r="L1060" i="1"/>
  <c r="M1068" i="1"/>
  <c r="M1060" i="1" s="1"/>
  <c r="M1210" i="1"/>
  <c r="M1202" i="1" s="1"/>
  <c r="L1202" i="1"/>
  <c r="M1556" i="1"/>
  <c r="M1553" i="1" s="1"/>
  <c r="K1681" i="1"/>
  <c r="M1684" i="1"/>
  <c r="M1681" i="1" s="1"/>
  <c r="L1154" i="1"/>
  <c r="M1159" i="1"/>
  <c r="M1154" i="1" s="1"/>
  <c r="K1432" i="1"/>
  <c r="L1546" i="1"/>
  <c r="L1576" i="1"/>
  <c r="M1579" i="1"/>
  <c r="M1576" i="1" s="1"/>
  <c r="M1616" i="1"/>
  <c r="M1604" i="1" s="1"/>
  <c r="L1604" i="1"/>
  <c r="K537" i="1"/>
  <c r="M548" i="1"/>
  <c r="M537" i="1" s="1"/>
  <c r="K834" i="1"/>
  <c r="M837" i="1"/>
  <c r="M834" i="1" s="1"/>
  <c r="L615" i="1"/>
  <c r="M624" i="1"/>
  <c r="M615" i="1" s="1"/>
  <c r="L767" i="1"/>
  <c r="M776" i="1"/>
  <c r="M767" i="1" s="1"/>
  <c r="L1182" i="1"/>
  <c r="M1190" i="1"/>
  <c r="M1182" i="1" s="1"/>
  <c r="K1474" i="1"/>
  <c r="M1488" i="1"/>
  <c r="M1474" i="1" s="1"/>
  <c r="M14" i="1"/>
  <c r="M10" i="1" s="1"/>
  <c r="L77" i="1"/>
  <c r="L373" i="1"/>
  <c r="L355" i="1" s="1"/>
  <c r="M421" i="1"/>
  <c r="M417" i="1" s="1"/>
  <c r="K433" i="1"/>
  <c r="M510" i="1"/>
  <c r="M498" i="1" s="1"/>
  <c r="L534" i="1" s="1"/>
  <c r="K498" i="1"/>
  <c r="K946" i="1"/>
  <c r="M953" i="1"/>
  <c r="M946" i="1" s="1"/>
  <c r="L1161" i="1"/>
  <c r="M1166" i="1"/>
  <c r="M1161" i="1" s="1"/>
  <c r="L1227" i="1"/>
  <c r="L1370" i="1"/>
  <c r="M1378" i="1"/>
  <c r="M1370" i="1" s="1"/>
  <c r="L1538" i="1"/>
  <c r="M1544" i="1"/>
  <c r="M1538" i="1" s="1"/>
  <c r="L1703" i="1"/>
  <c r="L1689" i="1" s="1"/>
  <c r="M1737" i="1"/>
  <c r="M1721" i="1" s="1"/>
  <c r="L1008" i="1"/>
  <c r="M1016" i="1"/>
  <c r="M1008" i="1" s="1"/>
  <c r="L636" i="1"/>
  <c r="M641" i="1"/>
  <c r="M636" i="1" s="1"/>
  <c r="L1112" i="1"/>
  <c r="M1122" i="1"/>
  <c r="M1112" i="1" s="1"/>
  <c r="K1259" i="1"/>
  <c r="M1266" i="1"/>
  <c r="M1259" i="1" s="1"/>
  <c r="L1340" i="1"/>
  <c r="M1348" i="1"/>
  <c r="M1340" i="1" s="1"/>
  <c r="L156" i="1"/>
  <c r="M474" i="1"/>
  <c r="M467" i="1" s="1"/>
  <c r="L532" i="1"/>
  <c r="L512" i="1" s="1"/>
  <c r="L571" i="1"/>
  <c r="M580" i="1"/>
  <c r="M571" i="1" s="1"/>
  <c r="L593" i="1"/>
  <c r="M602" i="1"/>
  <c r="M593" i="1" s="1"/>
  <c r="K629" i="1"/>
  <c r="M645" i="1"/>
  <c r="M629" i="1" s="1"/>
  <c r="L660" i="1" s="1"/>
  <c r="K679" i="1"/>
  <c r="M691" i="1"/>
  <c r="M679" i="1" s="1"/>
  <c r="K821" i="1"/>
  <c r="M910" i="1"/>
  <c r="M899" i="1" s="1"/>
  <c r="L912" i="1" s="1"/>
  <c r="L1651" i="1"/>
  <c r="L1637" i="1" s="1"/>
  <c r="K1653" i="1"/>
  <c r="M1667" i="1"/>
  <c r="M1653" i="1" s="1"/>
  <c r="K1705" i="1"/>
  <c r="M1719" i="1"/>
  <c r="M1705" i="1" s="1"/>
  <c r="M1766" i="1"/>
  <c r="M1763" i="1" s="1"/>
  <c r="K1763" i="1"/>
  <c r="L254" i="1"/>
  <c r="L1038" i="1"/>
  <c r="M1046" i="1"/>
  <c r="M1038" i="1" s="1"/>
  <c r="L233" i="1"/>
  <c r="M404" i="1"/>
  <c r="M395" i="1" s="1"/>
  <c r="K457" i="1"/>
  <c r="M460" i="1"/>
  <c r="M457" i="1" s="1"/>
  <c r="L1244" i="1"/>
  <c r="L1268" i="1"/>
  <c r="M1277" i="1"/>
  <c r="M1268" i="1" s="1"/>
  <c r="L1320" i="1"/>
  <c r="M1328" i="1"/>
  <c r="M1320" i="1" s="1"/>
  <c r="M1095" i="1"/>
  <c r="M1088" i="1" s="1"/>
  <c r="M1234" i="1"/>
  <c r="M1232" i="1" s="1"/>
  <c r="M1759" i="1"/>
  <c r="M1739" i="1" s="1"/>
  <c r="M426" i="1"/>
  <c r="M423" i="1" s="1"/>
  <c r="M743" i="1"/>
  <c r="M730" i="1" s="1"/>
  <c r="L1504" i="1" l="1"/>
  <c r="M1527" i="1"/>
  <c r="M1504" i="1" s="1"/>
  <c r="M1546" i="1"/>
  <c r="M1529" i="1" s="1"/>
  <c r="L1529" i="1"/>
  <c r="M1456" i="1"/>
  <c r="M1432" i="1" s="1"/>
  <c r="L1097" i="1"/>
  <c r="L936" i="1"/>
  <c r="M955" i="1"/>
  <c r="M936" i="1" s="1"/>
  <c r="L934" i="1"/>
  <c r="L664" i="1"/>
  <c r="M676" i="1"/>
  <c r="M664" i="1" s="1"/>
  <c r="L898" i="1"/>
  <c r="M912" i="1"/>
  <c r="M898" i="1" s="1"/>
  <c r="M156" i="1"/>
  <c r="M147" i="1" s="1"/>
  <c r="L147" i="1"/>
  <c r="L214" i="1"/>
  <c r="M233" i="1"/>
  <c r="M214" i="1" s="1"/>
  <c r="K807" i="1"/>
  <c r="M821" i="1"/>
  <c r="M807" i="1" s="1"/>
  <c r="L788" i="1"/>
  <c r="M892" i="1"/>
  <c r="M880" i="1" s="1"/>
  <c r="L1279" i="1"/>
  <c r="L626" i="1"/>
  <c r="L1305" i="1"/>
  <c r="M1313" i="1"/>
  <c r="M1305" i="1" s="1"/>
  <c r="L1317" i="1" s="1"/>
  <c r="M1703" i="1"/>
  <c r="M1689" i="1" s="1"/>
  <c r="L1791" i="1" s="1"/>
  <c r="M163" i="1"/>
  <c r="M158" i="1" s="1"/>
  <c r="L158" i="1"/>
  <c r="L1502" i="1"/>
  <c r="M254" i="1"/>
  <c r="M235" i="1" s="1"/>
  <c r="L235" i="1"/>
  <c r="L628" i="1"/>
  <c r="M660" i="1"/>
  <c r="M628" i="1" s="1"/>
  <c r="M1651" i="1"/>
  <c r="M1637" i="1" s="1"/>
  <c r="L1686" i="1" s="1"/>
  <c r="M373" i="1"/>
  <c r="M355" i="1" s="1"/>
  <c r="K355" i="1"/>
  <c r="L497" i="1"/>
  <c r="M534" i="1"/>
  <c r="M497" i="1" s="1"/>
  <c r="L165" i="1"/>
  <c r="L1632" i="1"/>
  <c r="L1586" i="1"/>
  <c r="M1601" i="1"/>
  <c r="M1586" i="1" s="1"/>
  <c r="L190" i="1"/>
  <c r="M199" i="1"/>
  <c r="M190" i="1" s="1"/>
  <c r="L273" i="1" s="1"/>
  <c r="L1212" i="1"/>
  <c r="M1227" i="1"/>
  <c r="M1212" i="1" s="1"/>
  <c r="K335" i="1"/>
  <c r="M353" i="1"/>
  <c r="M335" i="1" s="1"/>
  <c r="L494" i="1" s="1"/>
  <c r="L43" i="1"/>
  <c r="M54" i="1"/>
  <c r="M43" i="1" s="1"/>
  <c r="L112" i="1" s="1"/>
  <c r="L1229" i="1"/>
  <c r="M1244" i="1"/>
  <c r="M1229" i="1" s="1"/>
  <c r="L1256" i="1" s="1"/>
  <c r="L798" i="1"/>
  <c r="M804" i="1"/>
  <c r="M798" i="1" s="1"/>
  <c r="L1569" i="1"/>
  <c r="L1099" i="1" l="1"/>
  <c r="M1256" i="1"/>
  <c r="M1099" i="1" s="1"/>
  <c r="L275" i="1"/>
  <c r="M494" i="1"/>
  <c r="M275" i="1" s="1"/>
  <c r="M112" i="1"/>
  <c r="M16" i="1" s="1"/>
  <c r="L114" i="1" s="1"/>
  <c r="L16" i="1"/>
  <c r="L1258" i="1"/>
  <c r="M1279" i="1"/>
  <c r="M1258" i="1" s="1"/>
  <c r="L678" i="1"/>
  <c r="M788" i="1"/>
  <c r="M678" i="1" s="1"/>
  <c r="L914" i="1"/>
  <c r="M934" i="1"/>
  <c r="M914" i="1" s="1"/>
  <c r="L536" i="1"/>
  <c r="M626" i="1"/>
  <c r="M536" i="1" s="1"/>
  <c r="L1319" i="1"/>
  <c r="M1502" i="1"/>
  <c r="M1319" i="1" s="1"/>
  <c r="L1634" i="1"/>
  <c r="L896" i="1"/>
  <c r="L662" i="1"/>
  <c r="L189" i="1"/>
  <c r="M273" i="1"/>
  <c r="M189" i="1" s="1"/>
  <c r="L1548" i="1"/>
  <c r="M1569" i="1"/>
  <c r="M1548" i="1" s="1"/>
  <c r="L1603" i="1"/>
  <c r="M1632" i="1"/>
  <c r="M1603" i="1" s="1"/>
  <c r="L957" i="1"/>
  <c r="M1097" i="1"/>
  <c r="M957" i="1" s="1"/>
  <c r="L1688" i="1"/>
  <c r="M1791" i="1"/>
  <c r="M1688" i="1" s="1"/>
  <c r="M165" i="1"/>
  <c r="M123" i="1" s="1"/>
  <c r="L187" i="1" s="1"/>
  <c r="L123" i="1"/>
  <c r="L1636" i="1"/>
  <c r="M1686" i="1"/>
  <c r="M1636" i="1" s="1"/>
  <c r="L1284" i="1"/>
  <c r="M1317" i="1"/>
  <c r="M1284" i="1" s="1"/>
  <c r="L1581" i="1" s="1"/>
  <c r="L1283" i="1" l="1"/>
  <c r="M1581" i="1"/>
  <c r="M1283" i="1" s="1"/>
  <c r="L122" i="1"/>
  <c r="M187" i="1"/>
  <c r="M122" i="1" s="1"/>
  <c r="L806" i="1"/>
  <c r="M896" i="1"/>
  <c r="M806" i="1" s="1"/>
  <c r="L1281" i="1" s="1"/>
  <c r="L1583" i="1"/>
  <c r="M1634" i="1"/>
  <c r="M1583" i="1" s="1"/>
  <c r="L496" i="1"/>
  <c r="M662" i="1"/>
  <c r="M496" i="1" s="1"/>
  <c r="L9" i="1"/>
  <c r="M114" i="1"/>
  <c r="M9" i="1" s="1"/>
  <c r="L797" i="1" l="1"/>
  <c r="M1281" i="1"/>
  <c r="M797" i="1" s="1"/>
  <c r="L795" i="1"/>
  <c r="L116" i="1" l="1"/>
  <c r="M795" i="1"/>
  <c r="M116" i="1" s="1"/>
  <c r="L1793" i="1" s="1"/>
  <c r="M179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A3" authorId="0" shapeId="0" xr:uid="{A0A400FB-624C-40D9-9A71-8EABA4CBE8D4}">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058CF183-DC3C-4665-957F-08D6E49D0CFC}">
      <text>
        <r>
          <rPr>
            <b/>
            <sz val="9"/>
            <color indexed="81"/>
            <rFont val="Tahoma"/>
            <family val="2"/>
          </rPr>
          <t>Naturaleza del concepto (ver menú contextual)</t>
        </r>
      </text>
    </comment>
    <comment ref="C3" authorId="0" shapeId="0" xr:uid="{FF6EDA99-144A-4BC0-9AEB-00249B6329B2}">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25803B54-182A-47BC-AE84-CD425C59E345}">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AA5D6A0C-9AA4-459F-8F4D-A539A17A3D42}">
      <text>
        <r>
          <rPr>
            <b/>
            <sz val="9"/>
            <color indexed="81"/>
            <rFont val="Tahoma"/>
            <family val="2"/>
          </rPr>
          <t>Descripción corta de la línea de medición</t>
        </r>
      </text>
    </comment>
    <comment ref="F3" authorId="0" shapeId="0" xr:uid="{0BD46706-F5CF-42FF-9744-ED2CBB138CA3}">
      <text>
        <r>
          <rPr>
            <b/>
            <sz val="9"/>
            <color indexed="81"/>
            <rFont val="Tahoma"/>
            <family val="2"/>
          </rPr>
          <t>Columna A: Número de unidades iguales de la línea de medición</t>
        </r>
      </text>
    </comment>
    <comment ref="G3" authorId="0" shapeId="0" xr:uid="{E538135E-45E1-4946-AF3D-B0AE1CF1F019}">
      <text>
        <r>
          <rPr>
            <b/>
            <sz val="9"/>
            <color indexed="81"/>
            <rFont val="Tahoma"/>
            <family val="2"/>
          </rPr>
          <t>Columna B: Longitud de la línea de medición</t>
        </r>
      </text>
    </comment>
    <comment ref="H3" authorId="0" shapeId="0" xr:uid="{C69AEFA9-0D61-4CDE-B0F9-E0BAA74AD544}">
      <text>
        <r>
          <rPr>
            <b/>
            <sz val="9"/>
            <color indexed="81"/>
            <rFont val="Tahoma"/>
            <family val="2"/>
          </rPr>
          <t>Columna C: Anchura de la línea de medición</t>
        </r>
      </text>
    </comment>
    <comment ref="I3" authorId="0" shapeId="0" xr:uid="{B3C450F2-D21E-44B2-A58E-8D053F2BEE80}">
      <text>
        <r>
          <rPr>
            <b/>
            <sz val="9"/>
            <color indexed="81"/>
            <rFont val="Tahoma"/>
            <family val="2"/>
          </rPr>
          <t>Columna D: Altura de la línea de medición</t>
        </r>
      </text>
    </comment>
    <comment ref="J3" authorId="0" shapeId="0" xr:uid="{851D295A-96F8-4FD0-873A-A075885C151A}">
      <text>
        <r>
          <rPr>
            <b/>
            <sz val="9"/>
            <color indexed="81"/>
            <rFont val="Tahoma"/>
            <family val="2"/>
          </rPr>
          <t>Cantidad
Verde: Referencia a otra partida 
Naranja: Fórmula de medición 
Azul: Expresión 
Magenta: Calculado a partir de las dimensiones 
Negro: Introducido directamente</t>
        </r>
      </text>
    </comment>
    <comment ref="K3" authorId="0" shapeId="0" xr:uid="{DAF67B90-E894-426E-AB06-6A1D8436F1C6}">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xr:uid="{A006B9B0-87BE-4A51-9392-0F7B3531C754}">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Magenta: Calculado
Fondo rosa: Valor de defecto</t>
        </r>
      </text>
    </comment>
    <comment ref="M3" authorId="0" shapeId="0" xr:uid="{989EBFC4-9195-4101-A3E0-8289C3D32745}">
      <text>
        <r>
          <rPr>
            <b/>
            <sz val="9"/>
            <color indexed="81"/>
            <rFont val="Tahoma"/>
            <family val="2"/>
          </rPr>
          <t>Presupuesto vigente, suma de presupuesto inicial y modificaciones aprobadas
Incluye costes indirectos (PEM) si esta definido el porcentaje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<sst xmlns="http://schemas.openxmlformats.org/spreadsheetml/2006/main" count="3826" uniqueCount="1364">
  <si>
    <t>Nat</t>
  </si>
  <si>
    <t>Ud</t>
  </si>
  <si>
    <t>N</t>
  </si>
  <si>
    <t>Pres</t>
  </si>
  <si>
    <t>ImpPres</t>
  </si>
  <si>
    <t>01.00</t>
  </si>
  <si>
    <t>Capítulo</t>
  </si>
  <si>
    <t/>
  </si>
  <si>
    <t>NOTES PRESSUPOST</t>
  </si>
  <si>
    <t>I02.01.01</t>
  </si>
  <si>
    <t>Partida</t>
  </si>
  <si>
    <t>U</t>
  </si>
  <si>
    <t>NOTES GENERALS DEL PRESSUPOST</t>
  </si>
  <si>
    <t>NOTA GENERAL AL ??PRESSUPOST
En el pressupost s'han de considerar inclosos, amb caràcter enunciatiu i no limitatiu, els conceptes següents:
- Les despeses directes i indirectes derivades de l'execució de les obres, així com les generals de l'industrial i dels seus subcontractes.
- El benefici de l'industrial i de les subcontractes.
- Totes aquelles assegurances exigibles en l'execució de cadascun dels treballs a executar, incloent-hi l'assegurança a tot risc de la construcció constituït a favor de la propietat.
- Els equips electrògens i dipòsits daigua en cas que fossin necessaris per a la realització de les obres.
- La preparació i el lliurament a la direcció facultativa d'un dossier amb els certificats de tots els materials utilitzats i el procediment utilitzats a l'obra, necessaris per complir els requisits del codi tècnic de l'edificació i que formaran part del llibre de l'edifici.
- Els plànols as built sempre que es facin canvis al projecte executiu.
- S'han de complir tots els requisits respecte a la documentació, identificació i idoneïtat de l'homologació dels operaris per a la realització dels treballs específics (gruistes, etc.).
- Totes les ajudes per a tots els oficis consistint en:
- Descàrregues del mateix camió.
- Transport, vertical i horitzontal, dels materials i repartiment fins al lloc de treball.
- Material per a l'execució de regates, forats, suports, etc... i el seu posterior tapat.
- Col·locació de premarcs, tant de fusta com d'acer o alumini
- Manteniment de l'obra neta en tot moment, amb la neteja final i retirada de runes.
- Trasllat i muntatge de tots els equips i grues per a l'obra (nombre d'unitats segons necessitats). Inclouen fonamentacions, legalitzacions i tràmits i posterior desmuntatge. També s'inclouen tots els mitjans mecànics que es necessitin durant el procés de les obres, tal com sínies, muntacàrregues, lloguers, revisions, manteniments, taxes, etc...
- Formació de la tanca de tot el perímetre del solar segons Pla de Seguretat i Salut, incloent-hi portes d'accés per als vianants i portes d'accés de vehicles. S'hi inclou el manteniment de la tanca del solar, en òptimes condicions fins a la finalització dels treballs contractats. Es contemplaran, inclosos els possibles desmuntatges i muntatges parcials, que s'hagin de fer a causa de les necessitats de l'obra.
En cas que el solar ja estigui tancat, l'industrial assumeix l'estat del mateix, així com la seva reparació i manteniment. mantenimiento.
- Muntatge i desmuntatge de caseta d'obra/oficina per a ús exclusiu de la Direcció Facultativa i Promotor, constant d'1 sala(es) de reunions, amb 1 taula(s) i 10 cadira(s); 3 Despatx (s), amb 1 taula (s), 1 armari (s), 1 arxivador (és) i 3 cadira (s) i 1 lavabo (s). També s'hi inclou: Aire condicionat, Telèfon i fax en funcionament, Internet, ADSL igual o superior a 10Mb, Electricitat i aigua. La neteja i reposició del material de la caseta, els consums daigua, llum, Línia de dades i telèfon a càrrec del contractista.
- Preses provisionals d'aigua i electricitat, incloent-hi casetes, quadre d'electricitat amb capacitat adequada per a l'execució total de l'obra i tots els tràmits i les gestions necessàries. Inclosos projectes, visats, llicències i tots els costos necessaris per al funcionament.
- Instal·lacions provisionals daigua i electricitat per a lexecució dels treballs, incloent contractació, despeses, pagament de factures i muntatge, subquadres i xarxa daigües en obra i plantes de ledifici; vetllar pel correcte ús i manteniment fins a finalitzar les obres, la protecció amb planxes metàl·liques als passos d'instal·lacions provisionals, en zona de trànsit de maquinària, camions, etc.... i desmuntatge de les instal·lacions provisionals.
- Zona d'ubicació la deixalleria de 3x2 m. realitzat amb solera de formigó de 15 cm. sobre grava, marquesina de protecció i tanca perimetral amb tanca de malla galvanitzada de 2,00m. d'alçada.
- Utilització de qualsevol sistema de seguretat en tots els treballs que cal realitzar, que a criteri de la DF siguin necessaris per garantir la seguretat dels operaris.
- Realització de mostres a escala 1:1, dels rams que indiqui la DF, per poder valorar-ne el resultat final.
- Tots els materials i treballs auxiliars que siguin necessaris per al perfecte acabat de les partides, encara que no constin específicament al projecte ni a l'estat de mesuraments i pressupost.
- Tots els materials necessaris per protegir si fos el cas, partides acabades susceptibles de deteriorament pel pas d'operaris i materials, com esglaonat d'escales, paviments, cabina d'ascensors, etc.
- Reposició de material deteriorat per l'obra a les voreres i zona pública, com ara paviments, arbrat, bancs, escocells, etc.</t>
  </si>
  <si>
    <t>Total 01.00</t>
  </si>
  <si>
    <t>01.01</t>
  </si>
  <si>
    <t>INSTAL·LACIÓ AIGUA FREDA</t>
  </si>
  <si>
    <t>01.01.00</t>
  </si>
  <si>
    <t>NOTES GENERALS</t>
  </si>
  <si>
    <t>Es consideren inclosos tots els conceptes en relació amb legalització, posada en marxa i ajuts de paleta.</t>
  </si>
  <si>
    <t>I02.02.01.01</t>
  </si>
  <si>
    <t>Se consideran incluidos todos los conceptos en relación a legalización, puesta en marcha , planos as buid y ayudas de albañilería.</t>
  </si>
  <si>
    <t>Total 01.01.00</t>
  </si>
  <si>
    <t>01.01.02</t>
  </si>
  <si>
    <t>DISTRIBUCIÓ AGUA FRREDA (AF)</t>
  </si>
  <si>
    <t>IHU220</t>
  </si>
  <si>
    <t>m</t>
  </si>
  <si>
    <t>Canonada multicapa de  (PE-RT/Al/PE-RT), Ø 20</t>
  </si>
  <si>
    <t>Canonada formada per tub multicapa de polietilè resistent a la temperatura/alumini/polietilè resistent a la temperatura (PE-RT/Al/PE-RT), de 20 mm de diàmetre exterior i 2 mm de gruix, sèrie 5, classe 1-2-4-5/6 bar, subministrat en rotllos, amb aïllament tèrmic, de 6 mm d'espessor i capa de protecció. Instal·lació en superfície. Inclús material auxiliar para muntatge i subjecció a l'obra, accessoris i peces especials.
Inclou la part proporcional d´aïllament anticondensació en recorreguts horitzontals amb camisa aïllant d´espuma elastomèrica de 9 mm de gruix per a aigua  També s'hi inclouen vàlvules de local de cadascuna de les instal·lacions. Totalment instal·lat
Inclou: Replanteig. Col·locació i fixació de tubs, accessoris i peces especials. Realització de proves de servei.
Criteri d'amidament de projecte: Longitud mesurada segons documentació gràfica de Projecte.
Criteri de mesura d'obra: Es mesurarà la longitud realment executada segons especificacions de Projecte.</t>
  </si>
  <si>
    <t>mt37tpf425b</t>
  </si>
  <si>
    <t>Material</t>
  </si>
  <si>
    <t>Material auxiliar per a muntatge i subjecció a l'obra de les canonades multicapa de polietilè resistent a la temperatura/alumini</t>
  </si>
  <si>
    <t>Material auxiliar per a muntatge i subjecció a l'obra de les canonades multicapa de polietilè resistent a la temperatura/alumini/polietilè resistent a la temperatura (PE-RT/Al/PE-RT), amb aïllament tèrmic, de 20 de diàmetre exterior.</t>
  </si>
  <si>
    <t>mt37tpf025bg</t>
  </si>
  <si>
    <t>Tub multicapa de polietilè resistent a la temperatura/alumini/polietilè resistent a la temperatura (PE-RT/Al/PE-RT), de 20 mm de</t>
  </si>
  <si>
    <t>Tub multicapa de polietilè resistent a la temperatura/alumini/polietilè resistent a la temperatura (PE-RT/Al/PE-RT), de 20 mm de diàmetre exterior i 2 mm de gruix, sèrie 5, classe 1-2-4-5/6 bar, subministrat en rotllos, amb aïllament tèrmic, de 6 mm d'espessor i capa de protecció, segons UNE-EN ISO 21003-2, amb el preu incrementat el 30% en concepte d'accessoris i peces especials.</t>
  </si>
  <si>
    <t>mo008</t>
  </si>
  <si>
    <t>Mano de obra</t>
  </si>
  <si>
    <t>h</t>
  </si>
  <si>
    <t>Oficial 1ª lampista.</t>
  </si>
  <si>
    <t>mo107</t>
  </si>
  <si>
    <t>Ajudant lampista.</t>
  </si>
  <si>
    <t>%0200</t>
  </si>
  <si>
    <t>Otros</t>
  </si>
  <si>
    <t>%</t>
  </si>
  <si>
    <t>Costes directos complementarios</t>
  </si>
  <si>
    <t>Total IHU220</t>
  </si>
  <si>
    <t>IHU225</t>
  </si>
  <si>
    <t>Canonada multicapa de  (PE-RT/Al/PE-RT), Ø 25</t>
  </si>
  <si>
    <t>Canonada formada per tub multicapa de polietilè resistent a la temperatura/alumini/polietilè resistent a la temperatura (PE-RT/Al/PE-RT), de 25 mm de diàmetre exterior i 2,5 mm de gruix, sèrie 5, classe 1-2-4-5/6 bar, subministrat en rotllos, amb aïllament tèrmic, de 10 mm d'espessor i capa de protecció. Instal·lació en superfície. Inclús material auxiliar para muntatge i subjecció a l'obra, accessoris i peces especials.
Inclou la part proporcional d´aïllament anticondensació en recorreguts horitzontals amb camisa aïllant d´espuma elastomèrica de 9 mm de gruix per a aigua  També s'hi inclouen vàlvules de local de cadascuna de les instal·lacions. Totalment instal·lat
Inclou: Replanteig. Col·locació i fixació de tubs, accessoris i peces especials. Realització de proves de servei.
Criteri d'amidament de projecte: Longitud mesurada segons documentació gràfica de Projecte.
Criteri de mesura d'obra: Es mesurarà la longitud realment executada segons especificacions de Projecte.</t>
  </si>
  <si>
    <t>mt37tpf425c</t>
  </si>
  <si>
    <t>Material auxiliar per a muntatge i subjecció a l'obra de les canonades multicapa de polietilè resistent a la temperatura/alumini/polietilè resistent a la temperatura (PE-RT/Al/PE-RT), amb aïllament tèrmic, de 25 de diàmetre exterior.</t>
  </si>
  <si>
    <t>mt37tpf025cg</t>
  </si>
  <si>
    <t>Tub multicapa de polietilè resistent a la temperatura/alumini/polietilè resistent a la temperatura (PE-RT/Al/PE-RT), de 25 mm de</t>
  </si>
  <si>
    <t>Tub multicapa de polietilè resistent a la temperatura/alumini/polietilè resistent a la temperatura (PE-RT/Al/PE-RT), de 25 mm de diàmetre exterior i 2,5 mm de gruix, sèrie 5, classe 1-2-4-5/6 bar, subministrat en rotllos, amb aïllament tèrmic, de 10 mm d'espessor i capa de protecció, segons UNE-EN ISO 21003-2, amb el preu incrementat el 30% en concepte d'accessoris i peces especials.</t>
  </si>
  <si>
    <t>Total IHU225</t>
  </si>
  <si>
    <t>IHU232</t>
  </si>
  <si>
    <t>Canonada multicapa de (PE-RT/Al/PE-RT), Ø 32</t>
  </si>
  <si>
    <t>Canonada formada per tub multicapa de polietilè resistent a la temperatura/alumini/polietilè resistent a la temperatura (PE-RT/Al/PE-RT), de 32 mm de diàmetre exterior i 3 mm de gruix, sèrie 5, classe 1-2-4-5/6 bar, subministrat en rotllos, amb aïllament tèrmic, de 10 mm d'espessor i capa de protecció. Instal·lació en superfície. Inclús material auxiliar para muntatge i subjecció a l'obra, accessoris i peces especials.
Inclou la part proporcional d´aïllament anticondensació en recorreguts horitzontals amb camisa aïllant d´espuma elastomèrica de 9 mm de gruix per a aigua  També s'hi inclouen vàlvules de local de cadascuna de les instal·lacions. Totalment instal·lat
Inclou: Replanteig. Col·locació i fixació de tubs, accessoris i peces especials. Realització de proves de servei.
Criteri d'amidament de projecte: Longitud mesurada segons documentació gràfica de Projecte.
Criteri de mesura d'obra: Es mesurarà la longitud realment executada segons especificacions de Projecte.</t>
  </si>
  <si>
    <t>mt37tpf425d</t>
  </si>
  <si>
    <t>Material auxiliar per a muntatge i subjecció a l'obra de les canonades multicapa de polietilè resistent a la temperatura/alumini/polietilè resistent a la temperatura (PE-RT/Al/PE-RT), amb aïllament tèrmic, de 32 de diàmetre exterior.</t>
  </si>
  <si>
    <t>mt37tpf025dg</t>
  </si>
  <si>
    <t>Tub multicapa de polietilè resistent a la temperatura/alumini/polietilè resistent a la temperatura (PE-RT/Al/PE-RT), de 32 mm de</t>
  </si>
  <si>
    <t>Tub multicapa de polietilè resistent a la temperatura/alumini/polietilè resistent a la temperatura (PE-RT/Al/PE-RT), de 32 mm de diàmetre exterior i 3 mm de gruix, sèrie 5, classe 1-2-4-5/6 bar, subministrat en rotllos, amb aïllament tèrmic, de 10 mm d'espessor i capa de protecció, segons UNE-EN ISO 21003-2, amb el preu incrementat el 30% en concepte d'accessoris i peces especials.</t>
  </si>
  <si>
    <t>Total IHU232</t>
  </si>
  <si>
    <t>IFI010</t>
  </si>
  <si>
    <t>Instal·lació interior per a bany petit.</t>
  </si>
  <si>
    <t>Instal·lació interior de fontaneria per bany petit amb dotació per: vàter, lavabo senzill, realitzada amb tub de polietilè resistent a la temperatura/alumini/polietilè resistent a la temperatura (PE-RT/Al/PE-RT), per la xarxa d'aigua freda i calenta que connecta la derivació particular o una de les seves ramificacions amb cadascun dels aparells sanitaris, amb els diàmetres necessaris per cada punt de servei. Inclús claus de pas de cambra humida per al tall del subministrament d'aigua, material auxiliar para muntatge i subjecció a l'obra, derivació particular, accessoris de derivacions.
Inclou la part proporcional d´aïllament anticondensació en recorreguts horitzontals amb camisa aïllant d´espuma elastomèrica de 9 mm de gruix per a aigua freda i de 30mm de gruix per a aigua calenta i protecció de trams encastats mitjançant tub de plàstic flexible corrugat. També s'hi inclouen vàlvules de local de cadascuna de les instal·lacions. Totalment instal·lat
Criteri de valoració econòmica: El preu no inclou les ajudes de paleta per a instal·lacions.
Inclou: Replanteig. Col·locació i fixació de canonades i claus. Realització de proves de servei.
Criteri d'amidament de projecte: Nombre d'unitats previstes, segons documentació gràfica de Projecte.
Criteri de mesura d'obra: Es mesurarà el nombre d'unitats realment executades segons especificacions de Projecte.</t>
  </si>
  <si>
    <t>mt37tpu420a</t>
  </si>
  <si>
    <t>Material auxiliar per a muntatge i subjecció a l'obra de les canonades multicapa de polietilè resistent a la temperatura/alumini/polietilè resistent a la temperatura (PE-RT/Al/PE-RT), de 16 mm de diàmetre exterior.</t>
  </si>
  <si>
    <t>mt37tpu020ag</t>
  </si>
  <si>
    <t>Tub multicapa de polietilè resistent a la temperatura/alumini/polietilè resistent a la temperatura (PE-RT/Al/PE-RT), amb la capa</t>
  </si>
  <si>
    <t>Tub multicapa de polietilè resistent a la temperatura/alumini/polietilè resistent a la temperatura (PE-RT/Al/PE-RT), amb la capa d'alumini sense soldadura, de 16 mm de diàmetre exterior i 2,0 mm de gruix, color blanc, subministrat en barres, segons UNE-EN ISO 21003-2, amb el preu incrementat el 30% en concepte d'accessoris i peces especials.</t>
  </si>
  <si>
    <t>mt37tpu420b</t>
  </si>
  <si>
    <t>Material auxiliar per a muntatge i subjecció a l'obra de les canonades multicapa de polietilè resistent a la temperatura/alumini/polietilè resistent a la temperatura (PE-RT/Al/PE-RT), de 20 mm de diàmetre exterior.</t>
  </si>
  <si>
    <t>mt37tpu020bg</t>
  </si>
  <si>
    <t>Tub multicapa de polietilè resistent a la temperatura/alumini/polietilè resistent a la temperatura (PE-RT/Al/PE-RT), amb la capa d'alumini sense soldadura, de 20 mm de diàmetre exterior i 2,25 mm de gruix, color blanc, subministrat en barres, segons UNE-EN ISO 21003-2, amb el preu incrementat el 30% en concepte d'accessoris i peces especials.</t>
  </si>
  <si>
    <t>mt37avu022b</t>
  </si>
  <si>
    <t>Vàlvula d'esfera, de llautó, de 20 mm de diàmetre.</t>
  </si>
  <si>
    <t>mt37avu100a</t>
  </si>
  <si>
    <t>Maneta d'acer inoxidable.</t>
  </si>
  <si>
    <t>Total IFI010</t>
  </si>
  <si>
    <t>IFI012</t>
  </si>
  <si>
    <t>Instal·lació interior per a office</t>
  </si>
  <si>
    <t>Instal·lació interior de fontaneria per cuina amb dotació per: aigüera, realitzada amb tub de polietilè resistent a la temperatura/alumini/polietilè resistent a la temperatura (PE-RT/Al/PE-RT), per la xarxa d'aigua freda i calenta que connecta la derivació particular o una de les seves ramificacions amb cadascun dels aparells sanitaris, amb els diàmetres necessaris per cada punt de servei. Inclús claus de pas de cambra humida per al tall del subministrament d'aigua, material auxiliar para muntatge i subjecció a l'obra, derivació particular, accessoris de derivacions.
Inclou la part proporcional d´aïllament anticondensació en recorreguts horitzontals amb camisa aïllant d´espuma elastomèrica de 9 mm de gruix per a aigua freda i de 30mm de gruix per a aigua calenta i protecció de trams encastats mitjançant tub de plàstic flexible corrugat. També s'hi inclouen vàlvules de local de cadascuna de les instal·lacions. Totalment instal·lat
Criteri de valoració econòmica: El preu no inclou les ajudes de paleta per a instal·lacions.
Inclou: Replanteig. Col·locació i fixació de canonades i claus. Realització de proves de servei.
Criteri d'amidament de projecte: Nombre d'unitats previstes, segons documentació gràfica de Projecte.
Criteri de mesura d'obra: Es mesurarà el nombre d'unitats realment executades segons especificacions de Projecte.</t>
  </si>
  <si>
    <t>Total IFI012</t>
  </si>
  <si>
    <t>IFI00x12</t>
  </si>
  <si>
    <t>Clau de pas 1 1/2" _ Resistent a la temperatura</t>
  </si>
  <si>
    <t>Vàlvula d'esfera de llautó niquelat per roscar de 1 1/2".
Inclou: Replanteig. Connexió de la vàlvula als tubs. Comprovació del seu correcte funcionament.
Criteri d'amidament de projecte: Nombre d'unitats previstes, segons documentació gràfica de Projecte.
Criteri de mesura d'obra: Es mesurarà el nombre d'unitats realment executades segons especificacions de Projecte.</t>
  </si>
  <si>
    <t>mt37sve010d</t>
  </si>
  <si>
    <t>Vàlvula d'esfera de llautó niquelat per roscar de 1".</t>
  </si>
  <si>
    <t>mt37www010</t>
  </si>
  <si>
    <t>Material auxiliar para instalaciones de fontanería.</t>
  </si>
  <si>
    <t>General AF</t>
  </si>
  <si>
    <t>Total IFI00x12</t>
  </si>
  <si>
    <t>Total 01.01.02</t>
  </si>
  <si>
    <t>Total 01.01</t>
  </si>
  <si>
    <t>01.02</t>
  </si>
  <si>
    <t>CLIMATIZACIÓ</t>
  </si>
  <si>
    <t>01.02.00</t>
  </si>
  <si>
    <t>NOTA GENERAL CAPÍTOL</t>
  </si>
  <si>
    <t>I02.03.01.01</t>
  </si>
  <si>
    <t>NOTA GENERAL</t>
  </si>
  <si>
    <t>Es consideren inclosos tots els conceptes en relació amb legalització, posada en marxa i ajuts de paleta. 
Està inclòs la repercussió de la bancada i el paviment de formigó de 15cm de gruix amb armadura 15x15 d=8 acabat remolinat sobre cuberta separat mitjançant làmina drenant nodular de polietilè d'alta densitat de 50mm.
Es consideren inclosos els elements que el fabricant consideri necessaris per al funcionament correcte de la instal·lació, així com els requeriments de la normativa vigent.</t>
  </si>
  <si>
    <t>Total 01.02.00</t>
  </si>
  <si>
    <t>01.02.01</t>
  </si>
  <si>
    <t>UNITATS EXTERIORS</t>
  </si>
  <si>
    <t>UE01EXT</t>
  </si>
  <si>
    <t>u</t>
  </si>
  <si>
    <t>RXYQ22U - unitat exterior VRV-IV+ bomba de calor</t>
  </si>
  <si>
    <t>Subministrament i instalació de sistema VRV IV+ bomba de calor mod. RXYQ22U marca Daikin, format per RXYQ10U + RXYQ12U + BHFQ22P1007. Capacitat frigorífica/calorífica nominal: 61,5/69,0 kW. SEER=6,9 SCOP=4,4. ns,c(%)= 274,5 ns,h(%)=171,2.</t>
  </si>
  <si>
    <t>UDAIBHFQ22P10</t>
  </si>
  <si>
    <t>BHFQ22P1007 - kit tuberías conexió múltiple unitats exteriors</t>
  </si>
  <si>
    <t>Kit de canonades de connexió múltiple d´unitats exteriors, BHFQ22P1007 marca Daikin, combinació de 2 mòduls de 22 a 36CV.</t>
  </si>
  <si>
    <t>mo005</t>
  </si>
  <si>
    <t>Oficial 1ª instal·lador de climatització.</t>
  </si>
  <si>
    <t>mo104</t>
  </si>
  <si>
    <t>Ajudant instal·lador de climatització.</t>
  </si>
  <si>
    <t>mejewbaxc</t>
  </si>
  <si>
    <t>Total UDAIBHFQ22P10</t>
  </si>
  <si>
    <t>IBY25XA</t>
  </si>
  <si>
    <t>RXYQ10U - unitat exterior VRV-IV+ bomba de calor, compatible c/u</t>
  </si>
  <si>
    <t>Unidad exterior para sistema VRV-IV+ (Volumen de Refrigerante Variable), bomba de calor con recuperación de calor, modelo REYQ8U "DAIKIN", para gas R-410A, con temperatura de refrigerante variable para la mejora de la eficiencia estacional, alimentación trifásica (400V/50Hz), potencia frigorífica nominal 22,4 kW (temperatura de bulbo seco del aire interior 27°C, temperatura de bulbo seco del aire exterior 35°C), SEER 7,2, rango de funcionamiento de temperatura de bulbo seco del aire exterior en refrigeración desde -5 hasta 43°C, potencia calorífica nominal 25 kW (temperatura de bulbo seco del aire interior 20°C, temperatura de bulbo seco del aire exterior 7°C), SCOP 4,2, rango de funcionamiento de temperatura de bulbo seco del aire exterior en calefacción desde -20 hasta 15,5°C, conectabilidad de hasta 64 unidades interiores con un porcentaje de capacidad mínimo del 50% y máximo del 130%, control mediante microprocesador, compresor scroll herméticamente sellado, con control Inverter, dimensiones 1685x930x765 mm, peso 230 kg, presión sonora 57 dBA, caudal de aire nominal 162 m³/min, longitud total máxima de tubería frigorífica 1000 m, longitud máxima entre unidad exterior y unidad interior más alejada 165 m (190 m equivalentes), diferencia máxima de altura de instalación 50 m si la unidad exterior se encuentra por encima de las unidades interiores y 40 m si se encuentra por debajo, longitud máxima entre el primer kit de ramificación (unión Refnet) de tubería frigorífica y unidad interior más alejada 40 m, bloque de terminales F1-F2 para cable de 2 hilos de transmisión y control (bus D-III Net), pantalla de configuración y software que hace que la puesta en marcha, la configuración y la personalización sean más rápidas y precisas, y posibilidad de instalación en interior como resultado de la alta presión estática externa de aire, tratamiento anticorrosivo especial del intercambiador de calor, función de recuperación de refrigerante, carga automática adicional de refrigerante, prueba automática de funcionamiento y ajuste de limitación de consumo de energía (función I-Demand).
Criterio de valoración económica: El precio no incluye los elementos antivibratorios de suelo, la canalización ni el cableado eléctrico de alimentación.
Incluye: Replanteo. Colocación y fijación. Conexión a las líneas frigoríficas. Conexión a la red eléctrica. Conexión a la red de desagüe. Puesta en marcha.
Criterio de medición de proyecto: Número de unidades previstas, según documentación gráfica de Proyecto.
Criterio de medición de obra: Se medirá el número de unidades realmente ejecutadas según especificaciones de Proyecto.</t>
  </si>
  <si>
    <t>mt42dai04XXa</t>
  </si>
  <si>
    <t>Unitat exterior VRV IV+ Bomba de calor Daikin, model RXYQ10U, compressors Scroll DC Inverter i Temperatura de Refrigerant Variable (VRT). Capacitat frigorífica/calorífica nominal: 28.0/31.5 kW. SEER=6,8 SCOP=4,3 ns, c(%)=267,6 ns, h(%)=168,2. Dimensions 1.685x930x765 mm, 198 kg, 380V. Connexions frigorífiques 3/8" 7/8". Tractament anticorrosiu. Rang funcionament: Fred -5 a 43ºC; Calor -20 a 15,5 ºC. Longitud màx. 165m (190 equiv), diferència nivell màx. 90m. R410A.</t>
  </si>
  <si>
    <t>Total IBY25XA</t>
  </si>
  <si>
    <t>IBY25XB</t>
  </si>
  <si>
    <t>RXYQ12U - unitat exterior VRV-IV+ bomba de calor, compatible c/u</t>
  </si>
  <si>
    <t>mt42dai04XXb</t>
  </si>
  <si>
    <t>Unitat exterior VRV IV+ Bomba de calor Daikin, model RXYQ12U, compressors Scroll DC Inverter i Temperatura de Refrigerant Variable (VRT). Capacitat frigorífica/calorífica nominal: 33.5/37.5 kW. SEER=6,3 SCOP=4,1 ns, c(%)=247,8 ns, h(%)=161,4. Dimensions 1.685x930x765 mm, 198 kg, 380V. Connexions frigorífiques 1/2" 1 1/8". Tractament anticorrosiu. Rang funcionament: Fred -5 a 43ºC; Calor -20 a 15,5 ºC. Longitud màx. 165m (190 equiv), diferència nivell màx. 90m. R410A.</t>
  </si>
  <si>
    <t>Total IBY25XB</t>
  </si>
  <si>
    <t>0XG010</t>
  </si>
  <si>
    <t>Grua autopropulsada amb braç telescòpic.</t>
  </si>
  <si>
    <t>Grua autopropulsada de braç telescòpic amb una capacitat d'elevació de 30 t i 27 m d'altura màxima de treball.
Criteri d'amidament de projecte: Temps estimat.
Criteri de mesura d'obra: Amortització en forma de lloguer per hores, segons condicions definides en el contracte subscrit amb l'empresa suministradora.</t>
  </si>
  <si>
    <t>mq07gte010c</t>
  </si>
  <si>
    <t>Maquinaria</t>
  </si>
  <si>
    <t>Grua autopropulsada de braç telescòpic amb una capacitat d'elevació de 30 t i 27 m d'altura màxima de treball.</t>
  </si>
  <si>
    <t>Total 0XG010</t>
  </si>
  <si>
    <t>Total UE01EXT</t>
  </si>
  <si>
    <t>HBH010</t>
  </si>
  <si>
    <t>Bancada de formigó armat per a conjunts d'unitats exteriors</t>
  </si>
  <si>
    <t>Bancada de formigó armat, de 150x100x16 cm, composta de formigó HA-25/F/20/XC2 fabricat en central, i abocament amb bomba, malla electrosoldada ME 20x20 Ø 5-5 B 500 T 6x2,20 UNE-EN 10080, marc perimetral de perfil d'acer laminat en calent i capa separadora de geotèxtil no teixit.
Inclou: Replanteig i traçat de la bancada. Col·locació del geotèxtil. Col·locació i fixació del marc. Col·locació de les armadures amb separadors homologats. Abocament i compactació del formigó. Reglejat i anivellació de la capa de compressió. Curat del formigó.
Criteri d'amidament de projecte: Nombre d'unitats previstes, segons documentació gràfica de Projecte.
Criteri de mesura d'obra: Es mesurarà el nombre d'unitats realment executades segons especificacions de Projecte.</t>
  </si>
  <si>
    <t>mt14gsa010ce</t>
  </si>
  <si>
    <t>m²</t>
  </si>
  <si>
    <t>Geotèxtil no teixit sintètic, termosoldat, de polipropilè-polietilè, amb una resistència a la tracció longitudinal de 9,5 kN/m,</t>
  </si>
  <si>
    <t>Geotèxtil no teixit sintètic, termosoldat, de polipropilè-polietilè, amb una resistència a la tracció longitudinal de 9,5 kN/m, una resistència a la tracció transversal de 10 kN/m, una obertura de con a l'assaig de perforació dinàmica segons UNE-EN ISO 13433 inferior a 28 mm, resistència CBR a punxonament 1,56 kN i una massa superficial de 125 g/m².</t>
  </si>
  <si>
    <t>mt07ala010dea</t>
  </si>
  <si>
    <t>kg</t>
  </si>
  <si>
    <t>Acer laminat UNE-EN 10025 S275JR, en perfils laminats en calent, peces simples, per aplicacions estructurals, acabat amb emprima</t>
  </si>
  <si>
    <t>Acer laminat UNE-EN 10025 S275JR, en perfils laminats en calent, peces simples, per aplicacions estructurals, acabat amb emprimació antioxidant. Treballat i muntat en taller, per a col·locar en obra.</t>
  </si>
  <si>
    <t>mt07ame010d</t>
  </si>
  <si>
    <t>Malla electrosoldada ME 20x20 Ø 5-5 B 500 T 6x2,20 UNE-EN 10080.</t>
  </si>
  <si>
    <t>mt10haf010ctms</t>
  </si>
  <si>
    <t>m³</t>
  </si>
  <si>
    <t>Formigó HA-25/F/20/XC2, fabricat en central.</t>
  </si>
  <si>
    <t>mq06bhe010</t>
  </si>
  <si>
    <t>Camió bomba estacionat a obra, per bombament de formigó.</t>
  </si>
  <si>
    <t>mo042</t>
  </si>
  <si>
    <t>Oficial 1ª estructurista.</t>
  </si>
  <si>
    <t>mo089</t>
  </si>
  <si>
    <t>Ajudant estructurista.</t>
  </si>
  <si>
    <t>UE VRV</t>
  </si>
  <si>
    <t>Total HBH010</t>
  </si>
  <si>
    <t>Total 01.02.01</t>
  </si>
  <si>
    <t>01.02.02</t>
  </si>
  <si>
    <t>UNITATS INTERIORS</t>
  </si>
  <si>
    <t>PSYPMP469048V</t>
  </si>
  <si>
    <t>CAD-COMPACT 3200 ADVANCED N8</t>
  </si>
  <si>
    <t>Subministramet i instal.lació de RECUPERADOR DE CALOR D'ALTA EFICIÈNCIA Sèrie CAD-COMPACT. Codi Producte: 5153139600, Descripció Producte: CAD-COMPACT 3200 ADVANCED N8. Classe ETIM 9.0: EC011286- Version 7.
Recuperadors de calor, amb intercanviador de calor de plaques tipus counterflow d'alta eficiència (fins al 88%) certificat per EUROVENT, muntats en una envolupant d'acer galvanitzat, de doble paret amb aïllament interior termoacústic ininflamable (A1/M0) de llana mineral de 25 mm de gruix als models 500 a 1800 i 30 mm al model 3200. Boques d'entrada i eixida circulars amb junta en models 500 a 1800 i rectangulars en model 3200, versions per a instal·lació horitzontal.
Temperatura mínima d´aire exterior -10ºC. Per a temperatures inferiors cal utilitzar bateries de precalefacció ubicades a l'aspiració de l'aire exterior.
Aplicacions
Renovació ambiental a locals comercials, oficines, hostaleria, edificis públics, escoles.
La gamma CAD-COMPACT no està disponible amb bateries addicionals de postescalfament integrades a l'equip, si bé és possible afegir-les com a accessoris.
Ventiladors
Plug-fans amb rodets d'àleps enrere. Motors EC dalimentació monofàsica, amb protecció electrònica integrada. IP44, Classe B.
Filtres
-F7: Filtres F7 (ePM1 70%) de baixa pèrdua per a l'aportació d'aire.
-M5: Filtres M5 (ePM10 50%) per a lextracció daire.
- Possibilitat de muntar un segon filtre a l'interior de l'equip (subministrat com a accessori).
Control
VERSIONS BASIC i ADVANCED
Inclouen: Un control de funcionament integral, ubicat a l'interior de l'armari elèctric i cablejat a tots els components (ventiladors, bypass, detectors d'embrutament de filtres, sondes de temperatura, etc.).
Inclouen terminal de comandament per al control remot (cablejat).
Permet el control manual o automàtic dels ventiladors.
Veure característiques detallades de tots dos controls a la taula sobre funcionalitats de les versions Plug&amp;Play.
Altres dades
Alimentació elèctrica monofàsica 230V 50-60Hz en els models 500-3200, trifàsica 400V 50-60Hz en model 4500.
Cabals nominals de 460 a 4.165 m3/h amb 150Pa de pressió disponible.
Tots els models i versions inclouen bypass intern.</t>
  </si>
  <si>
    <t>msdnsdxc</t>
  </si>
  <si>
    <t>Subministramet i instal.lació de RECUPERADOR DE CALOR D'ALTA EFICIÈNCIA Sèrie CAD-COMPACT. Codi Producte: 5153139600, Descripció Producte: CAD-COMPACT 3200 ADVANCED N8. Classe ETIM 9.0: EC011286- Version 7.
Recuperadors de calor, amb intercanviador de calor de plaques tipus counterflow d'alta eficiència (fins al 88%) certificat per EUROVENT, muntats en una envolupant d'acer galvanitzat, de doble paret amb aïllament interior termoacústic ininflamable (A1/M0) de llana mineral de 25 mm de gruix als models 500 a 1800 i 30 mm al model 3200. Boques d'entrada i eixida circulars amb junta en models 500 a 1800 i rectangulars en model 3200, versions per a instal·lació horitzontal.
Temperatura mínima d´aire exterior -10ºC. Per a temperatures inferiors cal utilitzar bateries de precalefacció ubicades a l'aspiració de l'aire exterior.
Aplicacions
Renovació ambiental a locals comercials, oficines, hostaleria, edificis públics, escoles.
La gamma CAD-COMPACT no està disponible amb bateries addicionals de postescalfament integrades a l'equip, si bé és possible afegir-les com a accessoris.
Ventiladors
Plug-fans amb rodets d'àleps enrere. Motors EC dalimentació monofàsica, amb protecció electrònica integrada. IP44, Classe B.
Filtres
-F6: Filtres F6 de baixa pèrdua per a l'aportació d'aire.
-F8: Filtres F8 per a lextracció daire.
- Possibilitat de muntar un segon filtre a l'interior de l'equip (subministrat com a accessori).
Control
VERSIONS BASIC i ADVANCED
Inclouen: Un control de funcionament integral, ubicat a l'interior de l'armari elèctric i cablejat a tots els components (ventiladors, bypass, detectors d'embrutament de filtres, sondes de temperatura, etc.).
Inclouen terminal de comandament per al control remot (cablejat).
Permet el control manual o automàtic dels ventiladors.
Veure característiques detallades de tots dos controls a la taula sobre funcionalitats de les versions Plug&amp;Play.
Altres dades
Alimentació elèctrica monofàsica 230V 50-60Hz en els models 500-3200, trifàsica 400V 50-60Hz en model 4500.
Cabals nominals de 460 a 4.165 m3/h amb 150Pa de pressió disponible.
Tots els models i versions inclouen bypass intern.</t>
  </si>
  <si>
    <t>mt42www090</t>
  </si>
  <si>
    <t>Kit de suports per a suspensió del sostre, format per quatre varetes roscades d'acer galvanitzat, amb els seus tacs, rosques i v</t>
  </si>
  <si>
    <t>Kit de suports per a suspensió del sostre, format per quatre varetes roscades d'acer galvanitzat, amb els seus tacs, rosques i volanderes corresponents.</t>
  </si>
  <si>
    <t>mt42dai12xa</t>
  </si>
  <si>
    <t>Bomba de condensats</t>
  </si>
  <si>
    <t xml:space="preserve"> Subministrament e instal·lació  de bomba de condensats per a unitats interiors fins a model 140 de Daikin. Totalment instal·lada inclou alimentació eléctrica i elements necessaris per al correcte muntatge
Inclou p.p. tubería de PVC DN 32 fins a baixant fecal més proper</t>
  </si>
  <si>
    <t>Total PSYPMP469048V</t>
  </si>
  <si>
    <t>CORTAIR1</t>
  </si>
  <si>
    <t>Airtecnics Windbox ECM 1500 VRV12-DA</t>
  </si>
  <si>
    <t>Subministrament i muntatge de cortina d'aire marca   AIrtecnics ECM 1500 VRV12-DA.
Inclou pp elements de muntatge, válvula EKEXVA100 , accesoris alimentació eléctrica i comandament de control.
Totalment instal.lada i comprovada.</t>
  </si>
  <si>
    <t>ndheoki</t>
  </si>
  <si>
    <t>Total CORTAIR1</t>
  </si>
  <si>
    <t>IBY210xa</t>
  </si>
  <si>
    <t>Unitat interior d'aire condicionat amb distribució per conducte rectangular, per a sistema VRV-IV, per a gas R-410A.</t>
  </si>
  <si>
    <t>Unitat interior d'aire condicionat, per a sistema VRV-IV (Volum de Refrigerant Variable), de sostre sense envoltant, model FXSQ15A "DAIKIN", per a gas R-410A, alimentació monofàsica (230V/50Hz), potència frigorífica nominal 1,7 kW (temperatura de bulb sec de l'aire interior 27°C, temperatura de bulb humit de l'aire interior 19°C, temperatura de bulb sec de l'aire exterior 35°C), potència calorífica nominal 1,9 kW (temperatura de bulb sec de l'aire interior 20°C, temperatura de bulb sec de l'aire exterior 7°C), consum elèctric nominal en refrigeració 41 W, consum elèctric nominal en calefacció 37 W, pressió sonora a velocitat baixa 28 dBA, cabal d'aire a velocitat alta 7,5 m³/min, de 245x550x800 mm, pes 23,5 kg, amb ventilador amb regulació Inverter (la pressió estàtica del ventilador s'ajusta automàticament a la pèrdua de càrrega real en els conductes) i pressió estàtica disponible de 30 a 150 Pa, vàlvula d'expansió electrònica, bomba de drenatge, aspiració d'aire posterior o inferior, bloc de terminals F1-F2 per a cable de 2 fils de transmissió i control (bus D-III Net) a unitat exterior, control per microprocessador i filtre d'aire de succió. Regulació: control remot multifunció, model Madoka BRC1H52W. Inclús elements per a suspensió del sostre.
Criteri de valoració econòmica: El preu  inclou la canalització ni el cablejat elèctric d'alimentació.
Inclou: Replanteig. Col·locació i fixació. Connexió a les línies frigorífiques. Connexió a la xarxa elèctrica. Col·locació i fixació del tub entre la unitat interior i el control remot per cable. Estesa de cables entre la unitat interior i el control remot per cable. Connexionat de cables entre la unitat interior i el control remot per cable. Connexió a la xarxa de desguàs. Posada en marxa.
Criteri d'amidament de projecte: Nombre d'unitats previstes, segons documentació gràfica de Projecte.
Criteri de mesura d'obra: Es mesurarà el nombre d'unitats realment executades segons especificacions de Projecte.</t>
  </si>
  <si>
    <t>mt42dai120a</t>
  </si>
  <si>
    <t>Unitat interior d'aire condicionat, per a sistema VRV-IV (Volum de Refrigerant Variable), de sostre sense envoltant, model FXSQ1</t>
  </si>
  <si>
    <t>Unitat interior d'aire condicionat, per a sistema VRV-IV (Volum de Refrigerant Variable), de sostre sense envoltant, model FXSQ15A "DAIKIN", per a gas R-410A, alimentació monofàsica (230V/50Hz), potència frigorífica nominal 1,7 kW (temperatura de bulb sec de l'aire interior 27°C, temperatura de bulb humit de l'aire interior 19°C, temperatura de bulb sec de l'aire exterior 35°C), potència calorífica nominal 1,9 kW (temperatura de bulb sec de l'aire interior 20°C, temperatura de bulb sec de l'aire exterior 7°C), consum elèctric nominal en refrigeració 41 W, consum elèctric nominal en calefacció 37 W, pressió sonora a velocitat baixa 28 dBA, cabal d'aire a velocitat alta 7,5 m³/min, de 245x550x800 mm, pes 23,5 kg, amb ventilador amb regulació Inverter (la pressió estàtica del ventilador s'ajusta automàticament a la pèrdua de càrrega real en els conductes) i pressió estàtica disponible de 30 a 150 Pa, vàlvula d'expansió electrònica, bomba de drenatge, aspiració d'aire posterior o inferior, bloc de terminals F1-F2 per a cable de 2 fils de transmissió i control (bus D-III Net) a unitat exterior, control per microprocessador i filtre d'aire de succió.</t>
  </si>
  <si>
    <t>mt42dai508a</t>
  </si>
  <si>
    <t>Control remot multifunció, model Madoka BRC1H52W "DAIKIN", color blanc, amb programació setmanal, possibilitat de seleccionar ma</t>
  </si>
  <si>
    <t>Control remot multifunció, model Madoka BRC1H52W "DAIKIN", color blanc, amb programació setmanal, possibilitat de seleccionar manera estàndard o simplificat d'hotels, funció engegada/parada, canvi de mode de funcionament, limitació de la temperatura de consigna, selecció de la velocitat del ventilador i funcions avançades a través de App per smartphone amb connectivitat Bluetooth Low Energy (BLE).</t>
  </si>
  <si>
    <t>mt35aia090aa</t>
  </si>
  <si>
    <t>Tub rígid de PVC, endollable, corbable en calent, de color negre, de 16 mm de diàmetre nominal, per a canalització fixa en super</t>
  </si>
  <si>
    <t>Tub rígid de PVC, endollable, corbable en calent, de color negre, de 16 mm de diàmetre nominal, per a canalització fixa en superfície. Resistència a la compressió 1250 N, resistència a l'impacte 2 joules, temperatura de treball -5°C fins 60°C, amb grau de protecció IP547 segons UNE 20324, propietats elèctriques: aïllant, no propagador de la flama. Segons UNE-EN 61386-1 i UNE-EN 61386-22. Inclús abraçadores, elements de subjecció i accessoris (corbes, maneguets, tes, colzes i corbes flexibles).</t>
  </si>
  <si>
    <t>mt42dai900</t>
  </si>
  <si>
    <t>Cable bus de 2 fils, de 0,5 mm² de secció per fil</t>
  </si>
  <si>
    <t>Total IBY210xa</t>
  </si>
  <si>
    <t>IBY210</t>
  </si>
  <si>
    <t>Unitat interior d'aire condicionat, per a sistema VRV-IV (Volum de Refrigerant Variable), de sostre sense envoltant, model FXSQ125A "DAIKIN", per a gas R-410A, alimentació monofàsica (230V/50Hz), potència frigorífica nominal 14 kW (temperatura de bulb sec de l'aire interior 27°C, temperatura de bulb humit de l'aire interior 19°C, temperatura de bulb sec de l'aire exterior 35°C), potència calorífica nominal 16 kW (temperatura de bulb sec de l'aire interior 20°C, temperatura de bulb sec de l'aire exterior 7°C), consum elèctric nominal en refrigeració 214 W, consum elèctric nominal en calefacció 211 W, pressió sonora a velocitat baixa 36 dBA, cabal d'aire a velocitat alta 31,5 m³/min, de 245x1400x800 mm, pes 47,2 kg, amb ventilador amb regulació Inverter (la pressió estàtica del ventilador s'ajusta automàticament a la pèrdua de càrrega real en els conductes) i pressió estàtica disponible de 50 a 150 Pa, vàlvula d'expansió electrònica, bomba de drenatge, aspiració d'aire posterior o inferior, bloc de terminals F1-F2 per a cable de 2 fils de transmissió i control (bus D-III Net) a unitat exterior, control per microprocessador i filtre d'aire de succió. Regulació: control remot multifunció, model Madoka BRC1H52W. Inclús elements per a suspensió del sostre.
Criteri de valoració econòmica: El preu no inclou la canalització ni el cablejat elèctric d'alimentació.
Inclou: Replanteig. Col·locació i fixació. Connexió a les línies frigorífiques. Connexió a la xarxa elèctrica. Col·locació i fixació del tub entre la unitat interior i el control remot per cable. Estesa de cables entre la unitat interior i el control remot per cable. Connexionat de cables entre la unitat interior i el control remot per cable. Connexió a la xarxa de desguàs. Posada en marxa.
Criteri d'amidament de projecte: Nombre d'unitats previstes, segons documentació gràfica de Projecte.
Criteri de mesura d'obra: Es mesurarà el nombre d'unitats realment executades segons especificacions de Projecte.</t>
  </si>
  <si>
    <t>mt42dai120j</t>
  </si>
  <si>
    <t>Unitat interior d'aire condicionat, per a sistema VRV-IV (Volum de Refrigerant Variable), de sostre sense envoltant, model FXSQ125A "DAIKIN", per a gas R-410A, alimentació monofàsica (230V/50Hz), potència frigorífica nominal 14 kW (temperatura de bulb sec de l'aire interior 27°C, temperatura de bulb humit de l'aire interior 19°C, temperatura de bulb sec de l'aire exterior 35°C), potència calorífica nominal 16 kW (temperatura de bulb sec de l'aire interior 20°C, temperatura de bulb sec de l'aire exterior 7°C), consum elèctric nominal en refrigeració 214 W, consum elèctric nominal en calefacció 211 W, pressió sonora a velocitat baixa 36 dBA, cabal d'aire a velocitat alta 31,5 m³/min, de 245x1400x800 mm, pes 47,2 kg, amb ventilador amb regulació Inverter (la pressió estàtica del ventilador s'ajusta automàticament a la pèrdua de càrrega real en els conductes) i pressió estàtica disponible de 50 a 150 Pa, vàlvula d'expansió electrònica, bomba de drenatge, aspiració d'aire posterior o inferior, bloc de terminals F1-F2 per a cable de 2 fils de transmissió i control (bus D-III Net) a unitat exterior, control per microprocessador i filtre d'aire de succió.</t>
  </si>
  <si>
    <t>Total IBY210</t>
  </si>
  <si>
    <t>UDAIEKEXV100</t>
  </si>
  <si>
    <t>EKEXV100 - kit válvula exp. para batería DX climatizador 11,2kW</t>
  </si>
  <si>
    <t>Kit de válvula de expansión marca Daikin, modelo EKEXV100, válida para conexión de climatizador con batería de expansión directa, con capacidad standard 11,2 kW en refrigeración, a unidades exteriores Sky Air mod. ERQ100-125-140-200A, o VRV bomba de calor (mod. RXYQ, RXYSQ y RWEYQ) y recuperación de calor (mod. REYQ y RWEYQ) marca Daikin. Dimensiones (AlxAnxPr) 401x215x78 mm, peso 2,9 kg, diseñado para su instalación en interior o exterior, además pueden ser montado sobre pared. Conexión tubería frigorífica Liq.3/8". Rango de funcionamiento desde los -20ºCBH hasta 46ºCBS de temperatura exterior. Utiliza refrigerante ecológico R410A.</t>
  </si>
  <si>
    <t>mesidnjebnt</t>
  </si>
  <si>
    <t>Total UDAIEKEXV100</t>
  </si>
  <si>
    <t>Total 01.02.02</t>
  </si>
  <si>
    <t>01.02.04</t>
  </si>
  <si>
    <t>XARXA DE CANONADES</t>
  </si>
  <si>
    <t>EF5AE001</t>
  </si>
  <si>
    <t>Tubo Cu R250 (semiduro) DN=1/4´´,e=0,8mmparasoldado capil.con so</t>
  </si>
  <si>
    <t>Tubo de cobre R250 (semiduro) 1/4 ´´ de diámetro nominal y de espesor 0,8 mm, según norma UNE-EN 12735-1, para soldado por capilaridad con soldadura fuerte (T&gt;450ºC) con grado de dificultad medio y colocado superficialmente</t>
  </si>
  <si>
    <t>A013F000</t>
  </si>
  <si>
    <t>Ayudante cerrajero</t>
  </si>
  <si>
    <t>32</t>
  </si>
  <si>
    <t>Oficial 1a montador</t>
  </si>
  <si>
    <t>%NAAA</t>
  </si>
  <si>
    <t>Despeses auxiliars</t>
  </si>
  <si>
    <t>BFW5A4B0</t>
  </si>
  <si>
    <t>Ac.tubo Cu inst.frig DN=3/8´´,p/soldar capilar.</t>
  </si>
  <si>
    <t>Accesorios para tubo de cobre para instalaciones frigoríficas de 3/8 ´´ de diámetro nominal, para soldar por capilaridad</t>
  </si>
  <si>
    <t>B0A71300</t>
  </si>
  <si>
    <t>Abrazadera metál.,d/int.=10mm</t>
  </si>
  <si>
    <t>Abrazadera metálica, de 10 mm de diámetro interior</t>
  </si>
  <si>
    <t>BFY5CL00</t>
  </si>
  <si>
    <t>Pp.elem.mont.,tubo Cu frigor. DN=3/8´´,p/soldar por capilaridad</t>
  </si>
  <si>
    <t>Parte proporcional de elementos de montaje , para tubo de cobre frigorífico de 3/8 ´´ de diámetro nominal, para soldar por capilaridad</t>
  </si>
  <si>
    <t>BF5A4200</t>
  </si>
  <si>
    <t>Tubo Cu R250 (semiduro) DN=3/8´´,e=0,8mm</t>
  </si>
  <si>
    <t>Tubo de cobre R250 (semiduro) 3/8 ´´ de diámetro nominal y de espesor 0,8 mm, según norma UNE-EN 12735-1</t>
  </si>
  <si>
    <t>INTERIOR EDIFICIO</t>
  </si>
  <si>
    <t>Total EF5AE001</t>
  </si>
  <si>
    <t>EF5A42B1</t>
  </si>
  <si>
    <t>Tubo Cu R250 (semiduro) DN=3/8´´,e=0,8mmparasoldado capil.con so</t>
  </si>
  <si>
    <t>Tubo de cobre R250 (semiduro) 3/8 ´´ de diámetro nominal y de espesor 0,8 mm, según norma UNE-EN 12735-1, para soldado por capilaridad con soldadura fuerte (T&gt;450ºC) con grado de dificultad medio y colocado superficialmente</t>
  </si>
  <si>
    <t>EXTERIOR EDIFICIO</t>
  </si>
  <si>
    <t>Total EF5A42B1</t>
  </si>
  <si>
    <t>EF5A52B1</t>
  </si>
  <si>
    <t>Tubo Cu R250 (semiduro) DN=1/2´´,e=0,8mmparasoldado capil.con so</t>
  </si>
  <si>
    <t>Tubo de cobre R250 (semiduro) 1/2 ´´ de diámetro nominal y de espesor 0,8 mm, según norma UNE-EN 12735-1, para soldado por capilaridad con soldadura fuerte (T&gt;450ºC) con grado de dificultad medio y colocado superficialmente</t>
  </si>
  <si>
    <t>BFW5A5B0</t>
  </si>
  <si>
    <t>Ac.tubo Cu inst.frig DN=1/2´´,p/soldar capilar.</t>
  </si>
  <si>
    <t>Accesorios para tubo de cobre para instalaciones frigoríficas de 1/2 ´´ de diámetro nominal, para soldar por capilaridad</t>
  </si>
  <si>
    <t>B0A71400</t>
  </si>
  <si>
    <t>Abrazadera metál.,d/int.=12mm</t>
  </si>
  <si>
    <t>Abrazadera metálica, de 12 mm de diámetro interior</t>
  </si>
  <si>
    <t>BF5A5200</t>
  </si>
  <si>
    <t>Tubo Cu R250 (semiduro) DN=1/2´´,e=0,8mm</t>
  </si>
  <si>
    <t>Tubo de cobre R250 (semiduro) 1/2 ´´ de diámetro nominal y de espesor 0,8 mm, según norma UNE-EN 12735-1</t>
  </si>
  <si>
    <t>BFY5CN00</t>
  </si>
  <si>
    <t>Pp.elem.mont.,tubo Cu frigor. DN=1/2´´,p/soldar por capilaridad</t>
  </si>
  <si>
    <t>Parte proporcional de elementos de montaje , para tubo de cobre frigorífico de 1/2 ´´ de diámetro nominal, para soldar por capilaridad</t>
  </si>
  <si>
    <t>Total EF5A52B1</t>
  </si>
  <si>
    <t>EF5A62B1</t>
  </si>
  <si>
    <t>Tubo Cu R250 (semiduro) DN=5/8´´,e=0,8mmparasoldado capil.con so</t>
  </si>
  <si>
    <t>Tubo de cobre R250 (semiduro) 5/8 ´´ de diámetro nominal y de espesor 0,8 mm, según norma UNE-EN 12735-1, para soldado por capilaridad con soldadura fuerte (T&gt;450ºC) con grado de dificultad medio y colocado superficialmente</t>
  </si>
  <si>
    <t>BF5A6200</t>
  </si>
  <si>
    <t>Tubo Cu R250 (semiduro) DN=5/8´´,e=0,8mm</t>
  </si>
  <si>
    <t>Tubo de cobre R250 (semiduro) 5/8 ´´ de diámetro nominal y de espesor 0,8 mm, según norma UNE-EN 12735-1</t>
  </si>
  <si>
    <t>BFW5A6B0</t>
  </si>
  <si>
    <t>Ac.tubo Cu inst.frig DN=5/8´´,p/soldar capilar.</t>
  </si>
  <si>
    <t>Accesorios para tubo de cobre para instalaciones frigoríficas de 5/8 ´´ de diámetro nominal, para soldar por capilaridad</t>
  </si>
  <si>
    <t>BFY5CP00</t>
  </si>
  <si>
    <t>Pp.elem.mont.,tubo Cu frigor. DN=5/8´´,p/soldar por capilaridad</t>
  </si>
  <si>
    <t>Parte proporcional de elementos de montaje , para tubo de cobre frigorífico de 5/8 ´´ de diámetro nominal, para soldar por capilaridad</t>
  </si>
  <si>
    <t>B0A71600</t>
  </si>
  <si>
    <t>Abrazadera metál.,d/int.=16mm</t>
  </si>
  <si>
    <t>Abrazadera metálica, de 16 mm de diámetro interior</t>
  </si>
  <si>
    <t>Total EF5A62B1</t>
  </si>
  <si>
    <t>EF5A83B1</t>
  </si>
  <si>
    <t>Tubo Cu R250 (semiduro) DN=7/8´´,e=1,0mmparasoldado capil.con so</t>
  </si>
  <si>
    <t>Tubo de cobre R250 (semiduro) 7/8 ´´ de diámetro nominal y de espesor 1,0 mm, según norma UNE-EN 12735-1, para soldado por capilaridad con soldadura fuerte (T&gt;450ºC) con grado de dificultad medio y colocado superficialmente</t>
  </si>
  <si>
    <t>BFW5A8B0</t>
  </si>
  <si>
    <t>Ac.tubo Cu inst.frig DN=7/8´´,p/soldar capilar.</t>
  </si>
  <si>
    <t>Accesorios para tubo de cobre para instalaciones frigoríficas de 7/8 ´´ de diámetro nominal, para soldar por capilaridad</t>
  </si>
  <si>
    <t>BF5A8300</t>
  </si>
  <si>
    <t>Tubo Cu R250 (semiduro) DN=7/8´´,e=1,0mm</t>
  </si>
  <si>
    <t>Tubo de cobre R250 (semiduro) 7/8 ´´ de diámetro nominal y de espesor 1,0 mm, según norma UNE-EN 12735-1</t>
  </si>
  <si>
    <t>B0A71900</t>
  </si>
  <si>
    <t>Abrazadera metál.,d/int.=22mm</t>
  </si>
  <si>
    <t>Abrazadera metálica, de 22 mm de diámetro interior</t>
  </si>
  <si>
    <t>BFY5CR00</t>
  </si>
  <si>
    <t>Pp.elem.mont.,tubo Cu frigor. DN=7/8´´,p/soldar por capilaridad</t>
  </si>
  <si>
    <t>Parte proporcional de elementos de montaje , para tubo de cobre frigorífico de 7/8 ´´ de diámetro nominal, para soldar por capilaridad</t>
  </si>
  <si>
    <t>EXTERIOR</t>
  </si>
  <si>
    <t>Total EF5A83B1</t>
  </si>
  <si>
    <t>EF5AA3B1</t>
  </si>
  <si>
    <t>Tubo Cu R250 (semiduro) DN=1´´1/8´´,e=1,0mmparasoldado capil.con</t>
  </si>
  <si>
    <t>Tubo de cobre R250 (semiduro) 1´´1/8 ´´ de diámetro nominal y de espesor 1,0 mm, según norma UNE-EN 12735-1, para soldado por capilaridad con soldadura fuerte (T&gt;450ºC) con grado de dificultad medio y colocado superficialmente</t>
  </si>
  <si>
    <t>B0A71C00</t>
  </si>
  <si>
    <t>Abrazadera metál.,d/int.=28mm</t>
  </si>
  <si>
    <t>Abrazadera metálica, de 28 mm de diámetro interior</t>
  </si>
  <si>
    <t>BF5AA300</t>
  </si>
  <si>
    <t>Tubo Cu R250 (semiduro) DN=1´´1/8´´,e=1,0mm</t>
  </si>
  <si>
    <t>Tubo de cobre R250 (semiduro) 1´´1/8 ´´ de diámetro nominal y de espesor 1,0 mm, según norma UNE-EN 12735-1</t>
  </si>
  <si>
    <t>BFW5AAB0</t>
  </si>
  <si>
    <t>Ac.tubo Cu inst.frig DN=1´´1/8´´,p/soldar capilar.</t>
  </si>
  <si>
    <t>Accesorios para tubo de cobre para instalaciones frigoríficas de 1´´1/8 ´´ de diámetro nominal, para soldar por capilaridad</t>
  </si>
  <si>
    <t>BFY5CT00</t>
  </si>
  <si>
    <t>Pp.elem.mont.,tubo Cu frigor. DN=1´´1/8´´,p/soldar por capilarid</t>
  </si>
  <si>
    <t>Parte proporcional de elementos de montaje , para tubo de cobre frigorífico de 1´´1/8 ´´ de diámetro nominal, para soldar por capilaridad</t>
  </si>
  <si>
    <t>Total EF5AA3B1</t>
  </si>
  <si>
    <t>IBY260Ma</t>
  </si>
  <si>
    <t>Derivació per a línia frigorífica de líquid i de gas, per a sistema VRV-IV, per a gas R-410A.</t>
  </si>
  <si>
    <t>Derivació de línia frigorífica formada per conjunt de dues juntes Refnet, una per a la línia de líquid i una altra per a la línia de gas, per a sistema VRV-IV (Volum de Refrigerant Variable), model KHRQ22M64T "DAIKIN", amb índex màxim de connexió d'unitats interiors de 639.
Inclou: Connexionat.
Criteri d'amidament de projecte: Nombre d'unitats previstes, segons documentació gràfica de Projecte.
Criteri de mesura d'obra: Es mesurarà el nombre d'unitats realment executades segons especificacions de Projecte.</t>
  </si>
  <si>
    <t>mt42dai600c</t>
  </si>
  <si>
    <t>Conjunt de dues juntes Refnet, una per a la línia de líquid i una altra per a la línia de gas, per a sistema VRV-IV (Volum de Re</t>
  </si>
  <si>
    <t>Conjunt de dues juntes Refnet, una per a la línia de líquid i una altra per a la línia de gas, per a sistema VRV-IV (Volum de Refrigerant Variable), model KHRQ22M64T "DAIKIN", amb índex màxim de connexió d'unitats interiors de 639.</t>
  </si>
  <si>
    <t>Total IBY260Ma</t>
  </si>
  <si>
    <t>IBY260Mb</t>
  </si>
  <si>
    <t>Derivació de línia frigorífica formada per conjunt de dues juntes Refnet, una per a la línia de líquid i una altra per a la línia de gas, per a sistema VRV-IV (Volum de Refrigerant Variable), model KHRQ22M29T9 "DAIKIN", amb índex màxim de connexió d'unitats interiors de 289.
Inclou: Connexionat.
Criteri d'amidament de projecte: Nombre d'unitats previstes, segons documentació gràfica de Projecte.
Criteri de mesura d'obra: Es mesurarà el nombre d'unitats realment executades segons especificacions de Projecte.</t>
  </si>
  <si>
    <t>mt42dai600b</t>
  </si>
  <si>
    <t>Conjunt de dues juntes Refnet, una per a la línia de líquid i una altra per a la línia de gas, per a sistema VRV-IV (Volum de Refrigerant Variable), model KHRQ22M29T9 "DAIKIN", amb índex màxim de connexió d'unitats interiors de 289.</t>
  </si>
  <si>
    <t>Total IBY260Mb</t>
  </si>
  <si>
    <t>PARMAF-CO-19X015</t>
  </si>
  <si>
    <t>AF/Armaflex Evo AF-CO-19X015 coquilla, Ø 15 mm</t>
  </si>
  <si>
    <t>Coquilla AF/Armaflex EVO AF-CO-19X015, de Armacell. Ø 15 mm. Espesor de aislamiento 19 mm, longitud 2 m, color negro, Microban®, tolerancia en longitud: ± 1,5 %, tolerancia de espesor: ±1,5 mm. Las coquillas se servirán cerradas longitudinalmente en largo estándar de 2 m., suministrándose abiertas longitudinalmente contra pedido.</t>
  </si>
  <si>
    <t>Total PARMAF-CO-19X015</t>
  </si>
  <si>
    <t>PARMAF-CO-19X018</t>
  </si>
  <si>
    <t>AF/Armaflex Evo AF-CO-19X018 coquilla, Ø 18 mm</t>
  </si>
  <si>
    <t>Coquilla AF/Armaflex EVO AF-CO-19X018, de Armacell. Ø 18 mm. Espesor de aislamiento 19 mm, longitud 2 m, color negro, Microban®, tolerancia en longitud: ± 1,5 %, tolerancia de espesor: ±1,5 mm. Las coquillas se servirán cerradas longitudinalmente en largo estándar de 2 m., suministrándose abiertas longitudinalmente contra pedido.</t>
  </si>
  <si>
    <t>Total PARMAF-CO-19X018</t>
  </si>
  <si>
    <t>PARMAF-CO-19X022</t>
  </si>
  <si>
    <t>AF/Armaflex Evo AF-CO-19X022 coquilla, Ø 22 mm</t>
  </si>
  <si>
    <t>Coquilla AF/Armaflex EVO AF-CO-19X022, de Armacell. Ø 22 mm. Espesor de aislamiento 19 mm, longitud 2 m, color negro, Microban®, tolerancia en longitud: ± 1,5 %, tolerancia de espesor: ±1,5 mm. Las coquillas se servirán cerradas longitudinalmente en largo estándar de 2 m., suministrándose abiertas longitudinalmente contra pedido.</t>
  </si>
  <si>
    <t>Total PARMAF-CO-19X022</t>
  </si>
  <si>
    <t>PARMAF-CO-25X028</t>
  </si>
  <si>
    <t>AF/Armaflex Evo AF-CO-25X028 coquilla, Ø 28 mm</t>
  </si>
  <si>
    <t>Coquilla AF/Armaflex EVO AF-CO-25X028, de Armacell. Ø 28 mm. Espesor de aislamiento 25 mm, longitud 2 m, color negro, Microban®, tolerancia en longitud: ± 1,5 %, tolerancia de espesor: ±1,5 mm. Las coquillas se servirán cerradas longitudinalmente en largo estándar de 2 m., suministrándose abiertas longitudinalmente contra pedido.</t>
  </si>
  <si>
    <t>Total PARMAF-CO-25X028</t>
  </si>
  <si>
    <t>PARMAF-CO-13X006</t>
  </si>
  <si>
    <t>AF/Armaflex Evo AF-CO-13X006 coquilla, Ø 6 mm</t>
  </si>
  <si>
    <t>Coquilla AF/Armaflex EVO AF-CO-13X006, de Armacell. Ø 6 mm. Espesor de aislamiento 13 mm, longitud 2 m, color negro, Microban®, tolerancia en longitud: ± 1,5 %, tolerancia de espesor: ±1,0 mm. Las coquillas se servirán cerradas longitudinalmente en largo estándar de 2 m., suministrándose abiertas longitudinalmente contra pedido.</t>
  </si>
  <si>
    <t>Total PARMAF-CO-13X006</t>
  </si>
  <si>
    <t>PARMAF-CO-13X015</t>
  </si>
  <si>
    <t>AF/Armaflex Evo AF-CO-13X015 coquilla, Ø 15 mm</t>
  </si>
  <si>
    <t>Coquilla AF/Armaflex EVO AF-CO-13X015, de Armacell. Ø 15 mm. Espesor de aislamiento 13 mm, longitud 2 m, color negro, Microban®, tolerancia en longitud: ± 1,5 %, tolerancia de espesor: ±1,0 mm. Las coquillas se servirán cerradas longitudinalmente en largo estándar de 2 m., suministrándose abiertas longitudinalmente contra pedido.</t>
  </si>
  <si>
    <t>Total PARMAF-CO-13X015</t>
  </si>
  <si>
    <t>PARMAF-CO-13X018</t>
  </si>
  <si>
    <t>AF/Armaflex Evo AF-CO-13X018 coquilla, Ø 18 mm</t>
  </si>
  <si>
    <t>Coquilla AF/Armaflex EVO AF-CO-13X018, de Armacell. Ø 18 mm. Espesor de aislamiento 13 mm, longitud 2 m, color negro, Microban®, tolerancia en longitud: ± 1,5 %, tolerancia de espesor: ±1,0 mm. Las coquillas se servirán cerradas longitudinalmente en largo estándar de 2 m., suministrándose abiertas longitudinalmente contra pedido.</t>
  </si>
  <si>
    <t>Total PARMAF-CO-13X018</t>
  </si>
  <si>
    <t>PARMAF-CO-13X022</t>
  </si>
  <si>
    <t>AF/Armaflex Evo AF-CO-13X022 coquilla, Ø 22 mm</t>
  </si>
  <si>
    <t>Coquilla AF/Armaflex EVO AF-CO-13X022, de Armacell. Ø 22 mm. Espesor de aislamiento 13 mm, longitud 2 m, color negro, Microban®, tolerancia en longitud: ± 1,5 %, tolerancia de espesor: ±1,0 mm. Las coquillas se servirán cerradas longitudinalmente en largo estándar de 2 m., suministrándose abiertas longitudinalmente contra pedido.</t>
  </si>
  <si>
    <t>Total PARMAF-CO-13X022</t>
  </si>
  <si>
    <t>PARMAF-CO-25X042</t>
  </si>
  <si>
    <t>AF/Armaflex Evo AF-CO-25X042 coquilla, Ø 42 mm</t>
  </si>
  <si>
    <t>Coquilla AF/Armaflex EVO AF-CO-25X042, de Armacell. Ø 42 mm. Espesor de aislamiento 25 mm, longitud 2 m, color negro, Microban®, tolerancia en longitud: ± 1,5 %, tolerancia de espesor: ±1,5 mm. Las coquillas se servirán cerradas longitudinalmente en largo estándar de 2 m., suministrándose abiertas longitudinalmente contra pedido.</t>
  </si>
  <si>
    <t>Total PARMAF-CO-25X042</t>
  </si>
  <si>
    <t>UPEMS60213300</t>
  </si>
  <si>
    <t>Bandeja Rejiband 100x300 EZ</t>
  </si>
  <si>
    <t>Suministro y montaje de m. de Bandeja portacables de rejilla tipo Rejiband, marca PEMSA, fabricada en acero al carbono según UNE 10016-2:94 (prox. UNE-EN ISO 16120), dimensiones 300x100 mm y 3 m de longitud, ref. 60213300 con borde de seguridad, certificado de ensayo de resistencia al fuego E90, según DIN 4102-12, marcado N de AENOR, y sistema de protección Electrozincado según UNE- EN-ISO- 2081 libre de cromo hexavalente. Incluso parte proporcional de soportes Omega o Reforzados, originales de PEMSA, y otros accesorios necesarios. Todo ello acorde con la norma UNE-EN-61537 según Marcado N de AENOR.</t>
  </si>
  <si>
    <t>PPEM60213300</t>
  </si>
  <si>
    <t>Rejiband 100x300 EZ C3</t>
  </si>
  <si>
    <t>%PEMPP3584</t>
  </si>
  <si>
    <t>P.p. soportes, uniones y accesorios</t>
  </si>
  <si>
    <t>OGEN028</t>
  </si>
  <si>
    <t>Oficial 1ª electricista</t>
  </si>
  <si>
    <t>OGEN029</t>
  </si>
  <si>
    <t>Ayudante electricista</t>
  </si>
  <si>
    <t>Total UPEMS60213300</t>
  </si>
  <si>
    <t>UPEMT75434200</t>
  </si>
  <si>
    <t>Bandeja Pemsaband One Ciega 100x200 GC + tapa</t>
  </si>
  <si>
    <t>Suministro y montaje de m. de Bandeja portacables de chapa metálica ciega con embuticiones tipo Pemsaband One Ciega con tapa, marca PEMSA, con borde de seguridad perfilado, fabricada en acero al carbono según UNE-EN 10.130:08, dimensiones 200x100 mm y 3.05 m de longitud, ref. 75434200, certificado de ensayo de resistencia al fuego E60, según DIN 4102-12, marcado N de AENOR, y sistema de protección Galvanizado en Caliente según UNE-ISO 1461:99, con espesor medio de la capa protectora de 70 micras. Incluso parte proporcional de soportes Omega o Reforzados, originales de PEMSA, y otros accesorios necesarios.Todo ello acorde con la norma UNE-EN-61537 según Marcado N de AENOR.</t>
  </si>
  <si>
    <t>PPEM75434200</t>
  </si>
  <si>
    <t>Bandeja Pemsaband One Ciega 100x200 GC</t>
  </si>
  <si>
    <t>PPEM73031200</t>
  </si>
  <si>
    <t>Tapa recta 200x3 m GC</t>
  </si>
  <si>
    <t>Tapa ciega recta metálica de PEMSA, destinada a cubrir los tramos rectos de las bandejas metálicas de rejilla Rejiband®, de chapa Pemsaband® y de escalera Megaband® consiguiendo mantener a salvo para protección del cableado. Ancho 200 mm. Montaje a presión (sin tornillos ni fijaciones). La tapa permanece fija, incluso en posición vertical. Dispone en el extremo de una prolongación de solape que mejora el acoplamiento y estanqueidad de dos tramos rectos de tapa. Fabricada en acero, disponible en diversos Sistemas de protección y tamaños. Con Sistema de Protección GC, Acabado HDG, Galvanizado en Caliente.</t>
  </si>
  <si>
    <t>%PEMPP3204</t>
  </si>
  <si>
    <t>Total UPEMT75434200</t>
  </si>
  <si>
    <t>UPEMS60213200</t>
  </si>
  <si>
    <t>Bandeja Rejiband 100x200 EZ</t>
  </si>
  <si>
    <t>Suministro y montaje de m. de Bandeja portacables de rejilla tipo Rejiband, marca PEMSA, fabricada en acero al carbono según UNE 10016-2:94 (prox. UNE-EN ISO 16120), dimensiones 200x100 mm y 3 m de longitud, ref. 60213200 con borde de seguridad, certificado de ensayo de resistencia al fuego E90, según DIN 4102-12, marcado N de AENOR, y sistema de protección Electrozincado según UNE- EN-ISO- 2081 libre de cromo hexavalente. Incluso parte proporcional de soportes Omega o Reforzados, originales de PEMSA, y otros accesorios necesarios. Todo ello acorde con la norma UNE-EN-61537 según Marcado N de AENOR.</t>
  </si>
  <si>
    <t>PPEM60213200</t>
  </si>
  <si>
    <t>Rejiband 100x200 EZ C3</t>
  </si>
  <si>
    <t>%PEMPP3554</t>
  </si>
  <si>
    <t>Total UPEMS60213200</t>
  </si>
  <si>
    <t>Total 01.02.04</t>
  </si>
  <si>
    <t>01.02.05</t>
  </si>
  <si>
    <t>XARXA DE CONDUCTES</t>
  </si>
  <si>
    <t>01.02.05.01</t>
  </si>
  <si>
    <t>CONDUCTES</t>
  </si>
  <si>
    <t>UISOC514</t>
  </si>
  <si>
    <t>Conducte Flexible Alumini FLEXIVER CLIMA, diámetro 160</t>
  </si>
  <si>
    <t>m. Conducte flexible de 160 mm de diàmetre, per a distribució d'aire climatitzat, format per dos tubs concèntrics, l'interior amb enrotllament en hèlix amb espiral de filferro i bandes d'alumini amb polièster (Flexiver D) i exterior amb màniga de polièster i alumini reforçat , al nucli incorpora feltre de llana mineral que confereix altes prestacions termoacústiques, reacció al foc M1 i temperatures d'ús entre -20ºC i 250ºC, i/p.p. de tall, derivacions, instal·lació i costos indirectes.</t>
  </si>
  <si>
    <t>PISOKD53219</t>
  </si>
  <si>
    <t>Conducto FLEXIVER CLIMA, 160 mm</t>
  </si>
  <si>
    <t>Conducto flexible formado por un tubo interior de Flexiver D aislado con un fieltro de Lana de Vidrio ISOVER y recubierto exteriormente por una resistente manga de poliéster y aluminio reforzado.</t>
  </si>
  <si>
    <t>PISOKD16373</t>
  </si>
  <si>
    <t>Cinta CLIMAVER® de aluminio de 50 micras, 50 m x 63 mm</t>
  </si>
  <si>
    <t>Cinta de aluminio de 50 micras de espesor y 63 mm de ancho con adhesivo a base de resinas acrílicas.
NOTA: estimación de consumo en torno a 1/3 el diámetro del conducto por ml.</t>
  </si>
  <si>
    <t>PISOPMC001</t>
  </si>
  <si>
    <t>Brida y soporte para fijación de tubos flexibles de climatizació</t>
  </si>
  <si>
    <t>OGEN003</t>
  </si>
  <si>
    <t>Oficial 1ª</t>
  </si>
  <si>
    <t>OGEN005</t>
  </si>
  <si>
    <t>Ayudante</t>
  </si>
  <si>
    <t>%MA</t>
  </si>
  <si>
    <t>Medios auxiliares</t>
  </si>
  <si>
    <t>%CI</t>
  </si>
  <si>
    <t>Costes indirectos..(s/total)</t>
  </si>
  <si>
    <t>Total UISOC514</t>
  </si>
  <si>
    <t>ICR021</t>
  </si>
  <si>
    <t>Conducte de llana mineral.</t>
  </si>
  <si>
    <t>Conducte rectangular per a la distribució d'aire climatitzat format per panell rígid d'alta densitat de llana de vidre Climaver A2 Neto "ISOVER", segons UNE-EN 14303, de 25 mm d'espessor, revestit per alumini reforçat per l'exterior i teixit NETO per l'interior, resistència tèrmica 0,78 m²K/W, conductivitat tèrmica 0,032 W/(mK). També colzes, derivacions, segellat d'unions amb cola Climaver, embocadures, suports metàl·lics galvanitzats, elements de fixació, segellat de trams amb cinta Climaver Neto d'alumini, accessoris de muntatge i peces especials.
Inclou: Replanteig del recorregut dels conductes. Marcat i posterior ancoratge dels suports dels conductes. Muntatge i fixació de conductes. Segellat de les unions. Comprovació del seu correcte funcionament. Neteja final.
Criteri d'amidament de projecte: Superfície projectada, segons documentació gràfica de Projecte, calculada com a producte del perímetre exterior per la longitud del tram, mesurada entre els eixos dels elements o dels punts a connectar, sense descomptar les peces especials.
Criteri de mesura d'obra: Es mesurarà la superfície realment executada segons especificacions de Projecte.</t>
  </si>
  <si>
    <t>mt42coi010ea</t>
  </si>
  <si>
    <t>Panell rígid d'alta densitat de llana de vidre Climaver A2 Neto "ISOVER", segons UNE-EN 14303, de 25 mm d'espessor, revestit per</t>
  </si>
  <si>
    <t>Panell rígid d'alta densitat de llana de vidre Climaver A2 Neto "ISOVER", segons UNE-EN 14303, de 25 mm d'espessor, revestit per alumini reforçat per l'exterior i teixit NETO per l'interior, per a la formació de conductes autoportants per la distribució d'aire en climatització, resistència tèrmica 0,78 m²K/W, conductivitat tèrmica 0,032 W/(mK), Euroclasse A2-s1, d0 de reacció al foc segons UNE-EN 13501-1, amb codi de designació MW-EN 14303-T5-MV1.</t>
  </si>
  <si>
    <t>mt42coi020b</t>
  </si>
  <si>
    <t>Cinta "Climaver Neto" d'alumini de 50 microns d'espessor i 63 mm d'ample, amb revestiment exterior acabat en color negre, amb ad</t>
  </si>
  <si>
    <t>Cinta "Climaver Neto" d'alumini de 50 microns d'espessor i 63 mm d'ample, amb revestiment exterior acabat en color negre, amb adhesiu a base de resines acríliques, per al segellat d'unions de conductes de llana de vidre "Climaver Neto".</t>
  </si>
  <si>
    <t>mt42coi030</t>
  </si>
  <si>
    <t>Adhesiu vinílic en dispersió aquosa, Cola Climaver "ISOVER", per la unió de conductes de llana de vidre.</t>
  </si>
  <si>
    <t>mt42con025</t>
  </si>
  <si>
    <t>Suport metàl·lic d'acer galvanitzat per a subjecció al forjat de conducte rectangular de llana mineral per la distribució d'aire</t>
  </si>
  <si>
    <t>Suport metàl·lic d'acer galvanitzat per a subjecció al forjat de conducte rectangular de llana mineral per la distribució d'aire en climatització.</t>
  </si>
  <si>
    <t>mt42www011</t>
  </si>
  <si>
    <t>Repercussió, per m², de material auxiliar per a fixació i confecció de canalitzacions d'aire en instal·lacions de climatització.</t>
  </si>
  <si>
    <t>mo012</t>
  </si>
  <si>
    <t>Oficial 1ª muntador de conductes de fibres minerals.</t>
  </si>
  <si>
    <t>mo083</t>
  </si>
  <si>
    <t>Ajudant muntador de conductes de fibres minerals.</t>
  </si>
  <si>
    <t>Impulsió</t>
  </si>
  <si>
    <t>Retorn</t>
  </si>
  <si>
    <t>Plenum cortines</t>
  </si>
  <si>
    <t>Total ICR021</t>
  </si>
  <si>
    <t>Total 01.02.05.01</t>
  </si>
  <si>
    <t>01.02.05.02</t>
  </si>
  <si>
    <t>REIXETES I DIFUSORS</t>
  </si>
  <si>
    <t>EUROCLEOCU</t>
  </si>
  <si>
    <t>ud</t>
  </si>
  <si>
    <t>Difusor lineal ocult E-OCULT 20 (1xØ160)</t>
  </si>
  <si>
    <t>Subministrament i muntatge de difusor lineal de ranura ocult per a impulsió o retorn d'aire,marca EUROCLIMA,  model E-OCULT 20 , per instal·lar-lo en falsos sostres continus d'escaiola o de panells suspesos, de amplada de ranura 20 mm i longitud 1000 mm. Es caracteritza per l'absència de perfileria vista, i és pràcticament imperceptible i adequat per instal·lar-se de forma contínua, aportant un alt grau d'estètica a l'execució. Incorpora deflector d´aire mòbil per orientació de vena horitzontal a esquerra/dreta i vertical. Amb plenum de connexió lateral (Ø160 mm) de xapa d'acer galvanitzada amb aïllament interior i comporta de regulació accessible des del local. Difusor fabricat íntegrament en alumini, acabat estàndard estàndard prelacat en color negre.
Inclou material de muntatge i p.p. accessoris del fabicant.
Inclou tram decoratiu segons plànols.
Totlament instal·lat</t>
  </si>
  <si>
    <t>EOCULT20</t>
  </si>
  <si>
    <t>E-OCULT 20 (1xØ160)</t>
  </si>
  <si>
    <t>UI1</t>
  </si>
  <si>
    <t>UI2</t>
  </si>
  <si>
    <t>UI3</t>
  </si>
  <si>
    <t>Total EUROCLEOCU</t>
  </si>
  <si>
    <t>EUROCLEO25</t>
  </si>
  <si>
    <t>Difusor lineal ocult E-OCULT 25 (1xØ160)</t>
  </si>
  <si>
    <t>Subministrament i muntatge de difusor lineal de ranura ocult per a impulsió o retorn d'aire,marca EUROCLIMA,  model E-OCULT 25 , per instal·lar-lo en falsos sostres continus d'escaiola o de panells suspesos, de amplada de ranura 20 mm i longitud 1000 mm. Es caracteritza per l'absència de perfileria vista, i és pràcticament imperceptible i adequat per instal·lar-se de forma contínua, aportant un alt grau d'estètica a l'execució. Incorpora deflector d´aire mòbil per orientació de vena horitzontal a esquerra/dreta i vertical. Amb plenum de connexió lateral (Ø160 mm) de xapa d'acer galvanitzada amb aïllament interior i comporta de regulació accessible des del local. Difusor fabricat íntegrament en alumini, acabat estàndard estàndard prelacat en color negre.
Inclou material de muntatge i p.p. accessoris del fabicant.
Inclou tram decoratiu segons plànols.
Totlament instal·lat</t>
  </si>
  <si>
    <t>EOCULT25</t>
  </si>
  <si>
    <t>E-OCULT 25 (1xØ160)</t>
  </si>
  <si>
    <t>UI4</t>
  </si>
  <si>
    <t>Total EUROCLEO25</t>
  </si>
  <si>
    <t>EUROLOBT</t>
  </si>
  <si>
    <t>Reixa lineal per retorn E-LO/BTPDR</t>
  </si>
  <si>
    <t>Subministrament i muntatge de reixa de retorn lineal retorn d'aire,marca EUROCLIMA,  model E-LO/BTPDR, de dimensions 150 x1500 mm per instal·lar-lo en falsos sostres continus d'escaiola o de panells suspesos, fabricada íntegrament en alumini, acabat RAL segons DF
Inclou material de muntatge i p.p. accessoris del fabicant.
Inclou tram decoratiu segons plànols.
Totlament instal·lat</t>
  </si>
  <si>
    <t>E-LOATP</t>
  </si>
  <si>
    <t>Rejilla lineal marca EUROCLIMA, modelo E-LO/BTPDR</t>
  </si>
  <si>
    <t>Total EUROLOBT</t>
  </si>
  <si>
    <t>EUROCDECO200</t>
  </si>
  <si>
    <t>Reixa lineal e coult deco 20 / 200 mm</t>
  </si>
  <si>
    <t>Subministrament i muntatge de difusor lineal de ranura ocult per a impulsió decoratiu model E-OCULT 20  DECO  , per instal·lar-lo en falsos sostres continus d'escaiola o de panells suspesos, de amplada de ranura 20 mm i longitud 200 mm. 
Inclou material de muntatge i p.p. accessoris del fabicant.
Inclou tram decoratiu segons plànols.
Totlament instal·lat</t>
  </si>
  <si>
    <t>EODECO_200</t>
  </si>
  <si>
    <t>E-OCULT  DECO 200</t>
  </si>
  <si>
    <t>difusor lineal de ranura ocult per a impulsió decoratiu model E-OCULT 20  DECO  , per instal·lar-lo en falsos sostres continus d'escaiola o de panells suspesos, de amplada de ranura 20 mm i longitud 200 mm.</t>
  </si>
  <si>
    <t>Total EUROCDECO200</t>
  </si>
  <si>
    <t>EUROCDECO600</t>
  </si>
  <si>
    <t>Reixa lineal e coult deco 20 / 600 mm</t>
  </si>
  <si>
    <t>Subministrament i muntatge de difusor lineal de ranura ocult per a impulsió decoratiu model E-OCULT 20  DECO  , per instal·lar-lo en falsos sostres continus d'escaiola o de panells suspesos, de amplada de ranura 20 mm i longitud 600 mm. 
Inclou material de muntatge i p.p. accessoris del fabicant.
Inclou tram decoratiu segons plànols.
Totlament instal·lat</t>
  </si>
  <si>
    <t>EODECO_600</t>
  </si>
  <si>
    <t>E-OCULT  DECO 600</t>
  </si>
  <si>
    <t>difusor lineal de ranura ocult per a impulsió decoratiu model E-OCULT 20  DECO  , per instal·lar-lo en falsos sostres continus d'escaiola o de panells suspesos, de amplada de ranura 20 mm i longitud 600 mm.</t>
  </si>
  <si>
    <t>Total EUROCDECO600</t>
  </si>
  <si>
    <t>EUROCDECO800</t>
  </si>
  <si>
    <t>Reixa lineal e coult deco 20 / 800 mm</t>
  </si>
  <si>
    <t>Subministrament i muntatge de difusor lineal de ranura ocult per a impulsió decoratiu model E-OCULT 20  DECO  , per instal·lar-lo en falsos sostres continus d'escaiola o de panells suspesos, de amplada de ranura 20 mm i longitud 800 mm. 
Inclou material de muntatge i p.p. accessoris del fabicant.
Inclou tram decoratiu segons plànols.
Totlament instal·lat</t>
  </si>
  <si>
    <t>EODECO_800</t>
  </si>
  <si>
    <t>E-OCULT  DECO 800</t>
  </si>
  <si>
    <t>Total EUROCDECO800</t>
  </si>
  <si>
    <t>EUROCDECO900</t>
  </si>
  <si>
    <t>Reixa lineal e coult deco 20 / 900 mm</t>
  </si>
  <si>
    <t>Subministrament i muntatge de difusor lineal de ranura ocult per a impulsió decoratiu model E-OCULT 20  DECO  , per instal·lar-lo en falsos sostres continus d'escaiola o de panells suspesos, de amplada de ranura 20 mm i longitud 900 mm. 
Inclou material de muntatge i p.p. accessoris del fabicant.
Inclou tram decoratiu segons plànols.
Totlament instal·lat</t>
  </si>
  <si>
    <t>EODECO _900</t>
  </si>
  <si>
    <t>E-OCULT  DECO 900</t>
  </si>
  <si>
    <t>difusor lineal de ranura ocult per a impulsió decoratiu model E-OCULT 20  DECO  , per instal·lar-lo en falsos sostres continus d'escaiola o de panells suspesos, de amplada de ranura 20 mm i longitud 900 mm.</t>
  </si>
  <si>
    <t>Total EUROCDECO900</t>
  </si>
  <si>
    <t>EUROCDECO1000</t>
  </si>
  <si>
    <t>Reixa lineal e coult deco 20 / 1000 mm</t>
  </si>
  <si>
    <t>Subministrament i muntatge de difusor lineal de ranura ocult per a impulsió decoratiu model E-OCULT 20  DECO  , per instal·lar-lo en falsos sostres continus d'escaiola o de panells suspesos, de amplada de ranura 20 mm i longitud 1000 mm. 
Inclou material de muntatge i p.p. accessoris del fabicant.
Inclou tram decoratiu segons plànols.
Totlament instal·lat</t>
  </si>
  <si>
    <t>EODECO_1000</t>
  </si>
  <si>
    <t>E-OCULT  DECO 1000</t>
  </si>
  <si>
    <t>difusor lineal de ranura ocult per a impulsió decoratiu model E-OCULT 20  DECO  , per instal·lar-lo en falsos sostres continus d'escaiola o de panells suspesos, de amplada de ranura 20 mm i longitud 1000 mm.</t>
  </si>
  <si>
    <t>Total EUROCDECO1000</t>
  </si>
  <si>
    <t>Total 01.02.05.02</t>
  </si>
  <si>
    <t>01.02.05.03</t>
  </si>
  <si>
    <t>COMPORTES</t>
  </si>
  <si>
    <t>EEKQM40X9</t>
  </si>
  <si>
    <t>Compuerta de regulación de caudal y presión, 200x100 mm</t>
  </si>
  <si>
    <t>Compuerta de regulación de caudal y presión, marca Madel modelo SQR, de dimensiones 300x150mm, estanca al paso de aire, para conductos rectangulares, accionamiento con servomotor eléctrico on/off alimentado a 230 V, fijada mecánicamente, incluyendo elementos de fijación y accesorios de montaje. Totalmente instalada.</t>
  </si>
  <si>
    <t>A012G000</t>
  </si>
  <si>
    <t>H</t>
  </si>
  <si>
    <t>Oficial 1a calefactor</t>
  </si>
  <si>
    <t>A013G000</t>
  </si>
  <si>
    <t>Ayudante calefactor</t>
  </si>
  <si>
    <t>%NAAA00000250</t>
  </si>
  <si>
    <t>PSYPMP190484V</t>
  </si>
  <si>
    <t>UMAD4SQR3012</t>
  </si>
  <si>
    <t>Comp. regul. SQR-EH/MO/+TN08-220 300x150 MADEL</t>
  </si>
  <si>
    <t>Sum. y col. de compuerta de regulación de caudal para conducto rectangular y con eje motor serie SQR-EH/MO/+TN08-24 dim. 400x300. Con servomotor eléctrico a 24v TN08-24 y elementos necesarios para montaje.
Marca MADEL.</t>
  </si>
  <si>
    <t>PMAD4SQR30P22</t>
  </si>
  <si>
    <t>Comp. regul. SQR-EH/MO/+TN08-220 400x300 MADEL</t>
  </si>
  <si>
    <t>PMADAUXILIAR4</t>
  </si>
  <si>
    <t>Total UMAD4SQR3012</t>
  </si>
  <si>
    <t>Aportació despatx</t>
  </si>
  <si>
    <t>Extracció despatx</t>
  </si>
  <si>
    <t>Total EEKQM40X9</t>
  </si>
  <si>
    <t>EEKQM40X3</t>
  </si>
  <si>
    <t>Compuerta de regulación de caudal y presión, 400x200 mm</t>
  </si>
  <si>
    <t>Compuerta de regulación de caudal y presión, marca Madel modelo SQR, de dimensiones 400x300mm, estanca al paso de aire, para conductos rectangulares, accionamiento con servomotor eléctrico on/off alimentado a 230 V, fijada mecánicamente, incluyendo elementos de fijación y accesorios de montaje. Totalmente instalada.</t>
  </si>
  <si>
    <t>UMAD4SQR30X22</t>
  </si>
  <si>
    <t>Aportació</t>
  </si>
  <si>
    <t>Extracció</t>
  </si>
  <si>
    <t>Total EEKQM40X3</t>
  </si>
  <si>
    <t>Total 01.02.05.03</t>
  </si>
  <si>
    <t>Total 01.02.05</t>
  </si>
  <si>
    <t>01.02.06</t>
  </si>
  <si>
    <t>SISTEMA DE CONTROL</t>
  </si>
  <si>
    <t>IBY500</t>
  </si>
  <si>
    <t>Control centralitzat.</t>
  </si>
  <si>
    <t>Sistema de control centralitzat "DAIKIN", per a sistema VRV (Volum de Refrigerant Variable) amb unitats connectades mitjançant bus de control DIII-net, amb un màxim de 16 unitats interiors, format per controlador de sistema centralitzat, per a gestió de fins a 32 unitats interiors i fins a 10 mòduls d'unitats exteriors, model iTABController DCC601A51.
Criteri de valoració econòmica: El preu no inclou la canalització ni el cablejat elèctric d'alimentació.
Inclou: Replanteig. Col·locació i fixació. Col·locació i fixació dels accessoris. Connexionat.
Criteri d'amidament de projecte: Nombre d'unitats previstes, segons documentació gràfica de Projecte.
Criteri de mesura d'obra: Es mesurarà el nombre d'unitats realment executades segons especificacions de Projecte.</t>
  </si>
  <si>
    <t>mt42dai700a</t>
  </si>
  <si>
    <t>Controlador de sistema centralitzat, per a gestió de fins a 32 unitats interiors i fins a 10 mòduls d'unitats exteriors, model i</t>
  </si>
  <si>
    <t>Controlador de sistema centralitzat, per a gestió de fins a 32 unitats interiors i fins a 10 mòduls d'unitats exteriors, model iTABController DCC601A51 "DAIKIN", amb control de l'encesa i apagat, temperatura ambiente, direcció del flux d'aire, velocitat del ventilador, senyal i codi d'avaries, programació setmanal, parada d'emergència, restricció de temperatura per unitat i mode de funcionament.</t>
  </si>
  <si>
    <t>Total IBY500</t>
  </si>
  <si>
    <t>Total 01.02.06</t>
  </si>
  <si>
    <t>01.02.07</t>
  </si>
  <si>
    <t>EXTRACCIÓ ASEOS, MAGATZEMS</t>
  </si>
  <si>
    <t>ICR0200</t>
  </si>
  <si>
    <t>Conducte circular xapaØ200</t>
  </si>
  <si>
    <t>Conducte circular de paret simple helicoïdal d'acer galvanitzat, de 200 mm de diàmetre i 0,6 mm de gruix, subministrat en trams de 3 o 5 m, per instal·lacions de ventilació i climatització. Inclús accessoris de muntatge i elements de fixació.
Inclou: Replanteig del recorregut dels conductes. Marcat i posterior ancoratge dels suports dels conductes. Muntatge i fixació de conductes. Comprovació del seu correcte funcionament. Realització de proves de servei.
Criteri d'amidament de projecte: Longitud projectada, segons documentació gràfica de Projecte, mesurada entre els eixos dels elements o dels punts a connectar, descomptant les peces especials.
Criteri de mesura d'obra: Es mesurarà la longitud realment executada segons especificacions de Projecte.</t>
  </si>
  <si>
    <t>mt42con200hb</t>
  </si>
  <si>
    <t>Conducte circular de paret simple helicoïdal d'acer galvanitzat, de 200 mm de diàmetre i 0,6 mm de gruix, subministrat en trams</t>
  </si>
  <si>
    <t>Conducte circular de paret simple helicoïdal d'acer galvanitzat, de 200 mm de diàmetre i 0,6 mm de gruix, subministrat en trams de 3 o 5 m, per instal·lacions de ventilació i climatització.</t>
  </si>
  <si>
    <t>mt42con500i</t>
  </si>
  <si>
    <t>Brida de 200 mm de diàmetre i suport de sostre amb barnilla per a fixació de conductes circulars d'aire en instal·lacions de ven</t>
  </si>
  <si>
    <t>Brida de 200 mm de diàmetre i suport de sostre amb barnilla per a fixació de conductes circulars d'aire en instal·lacions de ventilació i climatització.</t>
  </si>
  <si>
    <t>mo013</t>
  </si>
  <si>
    <t>Oficial 1ª muntador de conductes de xapa metàl·lica.</t>
  </si>
  <si>
    <t>mo084</t>
  </si>
  <si>
    <t>Ajudant muntador de conductes de xapa metàl·lica.</t>
  </si>
  <si>
    <t>Total ICR0200</t>
  </si>
  <si>
    <t>ICR0150</t>
  </si>
  <si>
    <t>Conducte circular xapa Ø150 mm</t>
  </si>
  <si>
    <t>Conducte circular de paret simple helicoïdal d'acer galvanitzat, de 150 mm de diàmetre i 0,6 mm de gruix, subministrat en trams de 3 o 5 m, per instal·lacions de ventilació i climatització. Inclús accessoris de muntatge i elements de fixació.
Inclou: Replanteig del recorregut dels conductes. Marcat i posterior ancoratge dels suports dels conductes. Muntatge i fixació de conductes. Comprovació del seu correcte funcionament. Realització de proves de servei.
Criteri d'amidament de projecte: Longitud projectada, segons documentació gràfica de Projecte, mesurada entre els eixos dels elements o dels punts a connectar, descomptant les peces especials.
Criteri de mesura d'obra: Es mesurarà la longitud realment executada segons especificacions de Projecte.</t>
  </si>
  <si>
    <t>mt42con200db</t>
  </si>
  <si>
    <t>Conducte circular de paret simple helicoïdal d'acer galvanitzat, de 150 mm de diàmetre i 0,6 mm de gruix, subministrat en trams</t>
  </si>
  <si>
    <t>Conducte circular de paret simple helicoïdal d'acer galvanitzat, de 150 mm de diàmetre i 0,6 mm de gruix, subministrat en trams de 3 o 5 m, per instal·lacions de ventilació i climatització.</t>
  </si>
  <si>
    <t>mt42con500e</t>
  </si>
  <si>
    <t>Brida de 150 mm de diàmetre i suport de sostre amb barnilla per a fixació de conductes circulars d'aire en instal·lacions de ven</t>
  </si>
  <si>
    <t>Brida de 150 mm de diàmetre i suport de sostre amb barnilla per a fixació de conductes circulars d'aire en instal·lacions de ventilació i climatització.</t>
  </si>
  <si>
    <t>Total ICR0150</t>
  </si>
  <si>
    <t>ICR0100</t>
  </si>
  <si>
    <t>Conducte circular xapa Ø100 mm</t>
  </si>
  <si>
    <t>Conducte circular de paret simple helicoïdal d'acer galvanitzat, de 100 mm de diàmetre i 0,6 mm de gruix, subministrat en trams de 3 o 5 m, per instal·lacions de ventilació i climatització. Inclús accessoris de muntatge i elements de fixació.
Inclou: Replanteig del recorregut dels conductes. Marcat i posterior ancoratge dels suports dels conductes. Muntatge i fixació de conductes. Comprovació del seu correcte funcionament. Realització de proves de servei.
Criteri d'amidament de projecte: Longitud projectada, segons documentació gràfica de Projecte, mesurada entre els eixos dels elements o dels punts a connectar, descomptant les peces especials.
Criteri de mesura d'obra: Es mesurarà la longitud realment executada segons especificacions de Projecte.</t>
  </si>
  <si>
    <t>mt42con200ab</t>
  </si>
  <si>
    <t>Conducte circular de paret simple helicoïdal d'acer galvanitzat, de 100 mm de diàmetre i 0,6 mm de gruix, subministrat en trams</t>
  </si>
  <si>
    <t>Conducte circular de paret simple helicoïdal d'acer galvanitzat, de 100 mm de diàmetre i 0,6 mm de gruix, subministrat en trams de 3 o 5 m, per instal·lacions de ventilació i climatització.</t>
  </si>
  <si>
    <t>mt42con500b</t>
  </si>
  <si>
    <t>Brida de 100 mm de diàmetre i suport de sostre amb barnilla per a fixació de conductes circulars d'aire en instal·lacions de ven</t>
  </si>
  <si>
    <t>Brida de 100 mm de diàmetre i suport de sostre amb barnilla per a fixació de conductes circulars d'aire en instal·lacions de ventilació i climatització.</t>
  </si>
  <si>
    <t>Total ICR0100</t>
  </si>
  <si>
    <t>RCCK-100c</t>
  </si>
  <si>
    <t>Regulador cabal constant  RCCK-C-100</t>
  </si>
  <si>
    <t>Subministrament i muntatge de regulador de cabal autoregulat d'aire constant, marca KOOLAIR, model RCCK, de secció circular tamany Ø 100 mm, per a impulsió o retorn d'aire. Amb estanquitat classificacio “C”. Pressió d´entrada mínima necessària de 50 Pa. Automecànic, sense necessitat d'energia exterior, garantint un cabal d'aire constant independentment de les variacions de pressió que pateixi el sistema. Aporta el cabal requerit amb una elevada exactitud, fàcilment ajustable a altres volums daire en obra. Embolcalls i comporta de xapa d'acer galvanitzat.</t>
  </si>
  <si>
    <t>RCCK100</t>
  </si>
  <si>
    <t>Regulador caudal constante RCCK-100</t>
  </si>
  <si>
    <t>Banys</t>
  </si>
  <si>
    <t>Magatzem</t>
  </si>
  <si>
    <t>Instal·lacions</t>
  </si>
  <si>
    <t>Office</t>
  </si>
  <si>
    <t>Total RCCK-100c</t>
  </si>
  <si>
    <t>EEKQEXX9</t>
  </si>
  <si>
    <t>Compuerta antirretorno circular, de 100 mm de diámetro</t>
  </si>
  <si>
    <t>Compuerta antirretorno circular, de 100  mm de diámetro, de acero galvanizado con lamas de aluminio, montada entre conductos. Totalmente instalada.</t>
  </si>
  <si>
    <t>BEKQEXX9</t>
  </si>
  <si>
    <t>Compuerta antirretorno circular, de 80 mm de diámetro, de acero galvanizado con lamas de aluminio, montada entre conductos</t>
  </si>
  <si>
    <t>Total EEKQEXX9</t>
  </si>
  <si>
    <t>PSYPMP157935V0</t>
  </si>
  <si>
    <t>CAB-200 (230V50/60) R8</t>
  </si>
  <si>
    <t>Cajas de ventilación acústicas
Serie CAB. Codigo Producto: 5113212400, Descripción Producto: CAB-200 (230V50/60) R8. Clase ETIM 9.0: EC011534- Version 4.
Caja de ventilación  construida en chapa de acero galvanizado, con aislamiento acústico ignifugo M0 con espesor de 50 mm , cierre estanco por clips, incorpora ventilador centrífugo de álabes adelante con motor cerrado monofásico y regulable. IP44, B Marca S&amp;P modelo CAB.</t>
  </si>
  <si>
    <t>mdosjefa</t>
  </si>
  <si>
    <t>Total PSYPMP157935V0</t>
  </si>
  <si>
    <t>ICR085</t>
  </si>
  <si>
    <t>Silenciador per a conducte.</t>
  </si>
  <si>
    <t>Silenciador cilíndric de xapa d'acer galvanitzat, de diàmetre nominal 200 mm i 1000 mm de longitud, amb material absorbent de llana de roca no combustible segons DIN 4102 A2, sota xapa perforada interior (amb vel de seda de vidre) de 100 mm d'espessor. Inclús accessoris de muntatge i elements de fixació.
Inclou: Replanteig. Col·locació i fixació. Comprovació del seu correcte funcionament.
Criteri d'amidament de projecte: Nombre d'unitats previstes, segons documentació gràfica de Projecte.
Criteri de mesura d'obra: Es mesurarà el nombre d'unitats realment executades segons especificacions de Projecte.</t>
  </si>
  <si>
    <t>mt42trx430aht</t>
  </si>
  <si>
    <t>Silenciador cilíndric de xapa d'acer galvanitzat, de diàmetre nominal 200 mm i 1000 mm de longitud, amb material absorbent de ll</t>
  </si>
  <si>
    <t>Silenciador cilíndric de xapa d'acer galvanitzat, de diàmetre nominal 200 mm i 1000 mm de longitud, amb material absorbent de llana de roca no combustible segons DIN 4102 A2, sota xapa perforada interior (amb vel de seda de vidre) de 100 mm d'espessor.</t>
  </si>
  <si>
    <t>Total ICR085</t>
  </si>
  <si>
    <t>ICR130</t>
  </si>
  <si>
    <t>Visera contra la pluja per a conducte circular.</t>
  </si>
  <si>
    <t xml:space="preserve">Visera contra la pluja d'acer galvanitzat, per a conducte de 200 mm de diàmetre, amb malla de protecció contra l'entrada de fulles i ocells.
Inclou: Col·locació i fixació de la visera.
Criteri d'amidament de projecte: Nombre d'unitats previstes, segons documentació gràfica de Projecte.
Criteri de mesura d'obra: Es mesurarà el nombre d'unitats realment executades segons especificacions de Projecte.
 </t>
  </si>
  <si>
    <t>mt42svs500ee</t>
  </si>
  <si>
    <t>Visera contra la pluja d'acer galvanitzat, per a conducte de 200 mm de diàmetre, amb malla de protecció contra l'entrada de full</t>
  </si>
  <si>
    <t>Visera contra la pluja d'acer galvanitzat, per a conducte de 200 mm de diàmetre, amb malla de protecció contra l'entrada de fulles i ocells.</t>
  </si>
  <si>
    <t>Total ICR130</t>
  </si>
  <si>
    <t>ERGORN100</t>
  </si>
  <si>
    <t>Difusor oculto de techo, redondo</t>
  </si>
  <si>
    <t>Subministrament i instal.lació de difusor ocult de sostre, marca ERGOVENT, model RONDO 100.
Inclou part proporcional d'elements de muntatge , accesorris i regulació.
Totalment instal.lat i comprovat</t>
  </si>
  <si>
    <t>ergo100</t>
  </si>
  <si>
    <t>1</t>
  </si>
  <si>
    <t>Difusor oculto circular ergovent rondo 100</t>
  </si>
  <si>
    <t>Total ERGORN100</t>
  </si>
  <si>
    <t>Total 01.02.07</t>
  </si>
  <si>
    <t>01.02.08</t>
  </si>
  <si>
    <t>POSADA EN MARXA</t>
  </si>
  <si>
    <t>PUESTMA2</t>
  </si>
  <si>
    <t>Posada en marxa sistema VRV</t>
  </si>
  <si>
    <t>Posada en marxa servei tècnic oicial marca Daikin  sistema VRV</t>
  </si>
  <si>
    <t>Total 01.02.08</t>
  </si>
  <si>
    <t>Total 01.02</t>
  </si>
  <si>
    <t>01.03</t>
  </si>
  <si>
    <t>ELECTRICITAT</t>
  </si>
  <si>
    <t>01.03.10</t>
  </si>
  <si>
    <t>NOTA GENERAL INSTALACIÓ</t>
  </si>
  <si>
    <t>I02.04.01.01</t>
  </si>
  <si>
    <t>Es consideren inclosos tots els conceptes en relació amb legalització, posada en marxa i ajuts de paleta. 
Respecte al capítol de Telecomunicacions, prevaldran les directrius i els mesuraments del projecte tècnic visat pel col·legi professional.</t>
  </si>
  <si>
    <t>PALAU</t>
  </si>
  <si>
    <t>Total I02.04.01.01</t>
  </si>
  <si>
    <t>Total 01.03.10</t>
  </si>
  <si>
    <t>01.03.01</t>
  </si>
  <si>
    <t>INSTALACIÓ D'ENLLAÇ</t>
  </si>
  <si>
    <t>ELEIE0000</t>
  </si>
  <si>
    <t>C.G.P.poliést.+fibra,160A,esq9,BUC, IP-43, IK09,munt.superf.</t>
  </si>
  <si>
    <t>Subministrament i instal.lació, caixa general de protecció de polièster reforçat amb fibra de vidre , de 160A, segons esquema Unesa número 9 , seccionable en càrrega (BUC) , inclosa base portafusibles trifàsica (sense fusibles), neutre seccionable, borns de connexió i grau de protecció IP- 43, IK09, muntada superficialment</t>
  </si>
  <si>
    <t>A012H000</t>
  </si>
  <si>
    <t>Oficial 1A Electricista</t>
  </si>
  <si>
    <t>A013H000</t>
  </si>
  <si>
    <t>Ayudante Electricista</t>
  </si>
  <si>
    <t>BGW11000</t>
  </si>
  <si>
    <t>P.p.accesorios caja gral.protección</t>
  </si>
  <si>
    <t>Parte proporcional de accesorios de caja general de protección</t>
  </si>
  <si>
    <t>A%AUX001</t>
  </si>
  <si>
    <t>Gastos auxiliares sobre la mano de obra</t>
  </si>
  <si>
    <t>BG116SD</t>
  </si>
  <si>
    <t>C.G.P.poliést.+fibra,16A,UNESA 9,BUC, IP-43, IK09</t>
  </si>
  <si>
    <t>Caixa general de protecció, equipada amb borns de connexió, bases unipolars previstes per a col·locar fusibles de intensitat màxima 160 A, esquema 9, per a protecció de la línia general d'alimentació, formada per una envoltant aïllant, precintable i autoventilada, segons UNE-EN 60439-1, grau d'inflamabilitat segons s'indica en UNE-EN 60439-3, amb graus de protecció IP43 segons UNE 20324 i IK08 segons UNE-EN 50102.</t>
  </si>
  <si>
    <t>BHJSIFE</t>
  </si>
  <si>
    <t>Marc i porta metàlica</t>
  </si>
  <si>
    <t>Marc i porta metàl·lica amb pany o cadenat, amb grau de protecció IK10 segons UNE-EN 50102, protegits de la corrosió i normalitzats per l'empresa subministradora, per caixa general de protecció.</t>
  </si>
  <si>
    <t>ACCESO</t>
  </si>
  <si>
    <t>Total ELEIE0000</t>
  </si>
  <si>
    <t>ELEIE09</t>
  </si>
  <si>
    <t>Línia general d'alimentació  4x50+25TT mm2</t>
  </si>
  <si>
    <t>BG312143</t>
  </si>
  <si>
    <t>Cable 0,6/ 1kV RZ1-K (AS), 4x50mm2</t>
  </si>
  <si>
    <t>Cable eléctrico unipolar,  tipo RZ1-K (AS+), tensión nominal 0,6/1 kV, de alta seguridad y resistencia al fuego (AS+), reacción al fuego clase Cca-s1b,d1,a1, con conductor de cobre recocido, de 1x150 mm² de sección, aislamiento de cinta de vidrio y mica y polietileno reticulado (XLPE), de tipo DIX3, cubierta de poliolefina termoplástica, de tipo Afumex Z1, de color naranja, y con las siguientes características: no propagación de la llama, no propagación del incendio, baja emisión de humos opacos, reducida emisión de gases tóxicos, libre de halógenos, nula emisión de gases corrosivos, resistencia al fuego, resistencia a la absorción de agua, resistencia al frío y resistencia a los rayos ultravioleta. Según UNE 211025</t>
  </si>
  <si>
    <t>BG31225</t>
  </si>
  <si>
    <t>Cable 0,6/ 1kV RZ1-K (AS), 1x25mm2</t>
  </si>
  <si>
    <t>Total ELEIE09</t>
  </si>
  <si>
    <t>ELEIE0001</t>
  </si>
  <si>
    <t>Joc de 3 Fusibles de Baixa Tensió NH tipus gG de 160A</t>
  </si>
  <si>
    <t>Joc de 3 Fusibles de Baixa Tensió NH tipus gG de 160A per instal·lació a Caixa General de Protecció de Companyia incloent connexionat en caixa. Totalment instal·lat.</t>
  </si>
  <si>
    <t>PLANTA BAJA</t>
  </si>
  <si>
    <t>Total ELEIE0001</t>
  </si>
  <si>
    <t>ELEIE004</t>
  </si>
  <si>
    <t>m3</t>
  </si>
  <si>
    <t>Excavació de rases per a línia a Baixa Tensió</t>
  </si>
  <si>
    <t>Excavació de rases per a línia a Baixa Tensió i arquetes per mitjans mecànics, inclou la formació de solera de formigó, farciment i compactat, reposició de terres, trasllat de terres sobrants a l'abocador sense limitació de distància, treballs auxiliars, mà d'obra i material necessari .</t>
  </si>
  <si>
    <t>B0641081</t>
  </si>
  <si>
    <t>M3</t>
  </si>
  <si>
    <t>Solera</t>
  </si>
  <si>
    <t>C1705601</t>
  </si>
  <si>
    <t>Maquinaria necesaria</t>
  </si>
  <si>
    <t>Maquinaria necesaria.</t>
  </si>
  <si>
    <t>C1503001</t>
  </si>
  <si>
    <t>Transporte por medios mecánicos</t>
  </si>
  <si>
    <t>PLANTA BAIXA</t>
  </si>
  <si>
    <t>GENERAL</t>
  </si>
  <si>
    <t>Total ELEIE004</t>
  </si>
  <si>
    <t>ELEIE005</t>
  </si>
  <si>
    <t>Pericó de registre de dimensions mitjanes 600x600x800 mm</t>
  </si>
  <si>
    <t>Pericó de registre de dimensions mitjanes 600x600x800 mm (variables) construïda en formigó prefabricat, tapa superior amb marc angular i tapa de fosa normalitzada. Incloent-hi treballs auxiliars, mà d'obra i material necessari. Totalment instal·lada.</t>
  </si>
  <si>
    <t>A0125</t>
  </si>
  <si>
    <t>Oficial 1ª paleta</t>
  </si>
  <si>
    <t>A0165</t>
  </si>
  <si>
    <t>Peó</t>
  </si>
  <si>
    <t>BCB44CA</t>
  </si>
  <si>
    <t>Marco y tapa de registro de fundición normalizada de 600x600x800</t>
  </si>
  <si>
    <t>Marco y tapa de registro de fundición normalizada de 600x600x800 mm.</t>
  </si>
  <si>
    <t>BCB43CA</t>
  </si>
  <si>
    <t>Construcción de arqueta de registro de600x600x800 mm en hormigón</t>
  </si>
  <si>
    <t>Construcción de arqueta de registro de600x600x800 mm en hormigón prefabricado.</t>
  </si>
  <si>
    <t>PLANTA SÓTANO</t>
  </si>
  <si>
    <t>PLANTA CUBIERTA</t>
  </si>
  <si>
    <t>Total ELEIE005</t>
  </si>
  <si>
    <t>ELEIE006</t>
  </si>
  <si>
    <t>Tub de polietilè flexible interior llis subterrani, DN 160 m</t>
  </si>
  <si>
    <t>Tub de polietilè flexible corrugat amb interior llis per a distribució subterrània, segons UNE-EN 50.086-2-4, grau de protecció 7, diàmetre nominal 160 mm. Totalment instal·lat.</t>
  </si>
  <si>
    <t>O01OB200</t>
  </si>
  <si>
    <t>O01OB220</t>
  </si>
  <si>
    <t>BRAD6F31</t>
  </si>
  <si>
    <t>Tubo de polietileno flexible subterraneo diámetro 160 mm</t>
  </si>
  <si>
    <t>Tubo curvable, suministrado en rollo, de polietileno de doble pared (interior lisa y exterior corrugada), de color naranja, de 160 mm de diámetro nominal, para canalización enterrada, resistencia a la compresión 450 N, resistencia al impacto 40 julios, con grado de protección IP549 según UNE 20324, con hilo guía incorporado. Según UNE-EN 61386-1, UNE-EN 61386-22 y UNE-EN 50086-2-4.</t>
  </si>
  <si>
    <t>Total ELEIE006</t>
  </si>
  <si>
    <t>ELEIE08</t>
  </si>
  <si>
    <t>Safata xapa llisa+coberta acer. galv. calent, 100mmx400mm</t>
  </si>
  <si>
    <t>Subminstrament i instal.lació de safata xapa llisa+coberta acer. galv. calent, 100mmx400mm
Inclosos part proporcional de soportació, tapa  i elements de muntatge.</t>
  </si>
  <si>
    <t>BG2DED3TP</t>
  </si>
  <si>
    <t>Tapa recta protectora canal 400mmx3mm</t>
  </si>
  <si>
    <t>%PM0200</t>
  </si>
  <si>
    <t>Pequeño Material</t>
  </si>
  <si>
    <t>BAND100400</t>
  </si>
  <si>
    <t>Canal protectora lisa+cubierta, acero galvanizado, 100mmx400mm</t>
  </si>
  <si>
    <t>Canalización de canal protectora de acero galvanizado, de 60x400 mm. Instalación fija en superficie. Incluso accesorios.</t>
  </si>
  <si>
    <t>P. SÓTANO</t>
  </si>
  <si>
    <t>Total ELEIE08</t>
  </si>
  <si>
    <t>ELEIEX1</t>
  </si>
  <si>
    <t>Caixa per equip de mesura &gt;15kW &lt;63kW TMF1 ENDESA</t>
  </si>
  <si>
    <t>Mòdul per equip de mesura &gt;15kW &lt;63kW TMF1 ENDESA per a comptador trifàssic multifunció. Totlament instal·lat.</t>
  </si>
  <si>
    <t>Total 01.03.01</t>
  </si>
  <si>
    <t>01.03.03</t>
  </si>
  <si>
    <t>QUADRES ELÈCTRICS</t>
  </si>
  <si>
    <t>ELEQEL01</t>
  </si>
  <si>
    <t>Quadre General de Baixa Tensió (QUADRE GENERAL)</t>
  </si>
  <si>
    <t>Quadre de General de Distribució i Protecció Principal en Baixa Tensió (QUADRE GENERAL), format per armaris metàl·lics combinables amb panells de xapa tractada de 15/10 sobre estructura de perfil perforat; panells de tancament, porta frontal transparent amb pany, plaques suports i tapes, al seu interior estaran instal·lats els mecanismes de comandament i protecció de les línies als subquadres elèctrics (segons esquema elèctric adjunt en plànols), amb un poder de tall superior a 15kA . També s'hi inclou commutació automàtica xarxa-grup, vigiladors de tensió i autòmat de control. També s'hi inclouen analitzadors de xarxes amb sortida RS-485 segons esquema unifilar. Acabat amb pintura epoxy-poliester. IP31 IK08, com a possibilitat de col·locació en forma de L. Amb tots els seus elements i accessoris necessaris per al seu connexionat. Totalment instal·lat. Marca/model: SCHNEIDER/ LEGRAND. o similar. Amb una reserva despai del 20%.</t>
  </si>
  <si>
    <t>BEG4EQ07</t>
  </si>
  <si>
    <t>u.</t>
  </si>
  <si>
    <t>Envolvente Metálica</t>
  </si>
  <si>
    <t>BEG4EQ007</t>
  </si>
  <si>
    <t>Mecanismos de mando y protección.</t>
  </si>
  <si>
    <t>Total ELEQEL01</t>
  </si>
  <si>
    <t>Total 01.03.03</t>
  </si>
  <si>
    <t>01.03.04</t>
  </si>
  <si>
    <t>BATERIA CONDENSADORS Y SAI</t>
  </si>
  <si>
    <t>IEQ020</t>
  </si>
  <si>
    <t>Bateria de condensadors.</t>
  </si>
  <si>
    <t>Bateria automàtica de condensadors, per a 10 kVAr de potència reactiva, de 3 esglaons amb una relació de potència entre condensadors de 1:2:2, per a alimentació trifàsica a 400 V de tensió i 50 Hz de freqüència, composta per armari metàl·lic amb grau de protecció IP21, de 290x170x464 mm; condensadors; regulador d'energia reactiva amb pantalla de cristall líquid; contactors amb bloc de preinserció i resistència de descàrrega ràpida; i fusibles d'alt poder de tall. Inclús accessoris necessaris per la seva correcta instal·lació.
Inclou: Muntatge i fixació. Connexionat i posta en marxa.
Criteri d'amidament de projecte: Nombre d'unitats previstes, segons documentació gràfica de Projecte.
Criteri de mesura d'obra: Es mesurarà el nombre d'unitats realment executades segons especificacions de Projecte.</t>
  </si>
  <si>
    <t>mt35pci100b1b1</t>
  </si>
  <si>
    <t>Bateria automàtica de condensadors, per a 10 kVAr de potència reactiva, de 3 esglaons amb una relació de potència entre condensa</t>
  </si>
  <si>
    <t>Bateria automàtica de condensadors, per a 10 kVAr de potència reactiva, de 3 esglaons amb una relació de potència entre condensadors de 1:2:2, per a alimentació trifàsica a 400 V de tensió i 50 Hz de freqüència, composta per armari metàl·lic amb grau de protecció IP21, de 290x170x464 mm; condensadors; regulador d'energia reactiva amb pantalla de cristall líquid; contactors amb bloc de preinserció i resistència de descàrrega ràpida; i fusibles d'alt poder de tall.</t>
  </si>
  <si>
    <t>mo003</t>
  </si>
  <si>
    <t>Oficial 1ª electricista.</t>
  </si>
  <si>
    <t>mo102</t>
  </si>
  <si>
    <t>Ayudante electricista.</t>
  </si>
  <si>
    <t>Total IEQ020</t>
  </si>
  <si>
    <t>UPEMS60212100</t>
  </si>
  <si>
    <t>Bandeja Rejiband 60x100 EZ</t>
  </si>
  <si>
    <t>Suministro y montaje de m. de Bandeja portacables de rejilla tipo Rejiband, marca PEMSA, fabricada en acero al carbono según UNE 10016-2:94 (prox. UNE-EN ISO 16120), dimensiones 100x60 mm y 3 m de longitud, ref. 60212100 con borde de seguridad, certificado de ensayo de resistencia al fuego E90, según DIN 4102-12, marcado N de AENOR, y sistema de protección Electrozincado según UNE- EN-ISO- 2081 libre de cromo hexavalente. Incluso parte proporcional de soportes Omega o Reforzados, originales de PEMSA, y otros accesorios necesarios. Todo ello acorde con la norma UNE-EN-61537 según Marcado N de AENOR.</t>
  </si>
  <si>
    <t>PPEM60212100</t>
  </si>
  <si>
    <t>Rejiband 60x100 EZ C3</t>
  </si>
  <si>
    <t>%PEMPP3524</t>
  </si>
  <si>
    <t>Total UPEMS60212100</t>
  </si>
  <si>
    <t>Total 01.03.04</t>
  </si>
  <si>
    <t>01.03.05</t>
  </si>
  <si>
    <t>DISTRIBUCIÓ</t>
  </si>
  <si>
    <t>Total 01.03.05</t>
  </si>
  <si>
    <t>01.03.06</t>
  </si>
  <si>
    <t>INSTAL.LACIÓ INTERIOR</t>
  </si>
  <si>
    <t>EG2PRL01</t>
  </si>
  <si>
    <t>Punt d'alimentació a lluminària (directa, DMX, interruptor)</t>
  </si>
  <si>
    <t>Punt d'alimentació a lluminària (directa, DMX, interruptor), segons configuració de cada enllaç amb 2/4 conductors + cable de T, incloent cablejat i canalització a receptor i part proporcional de línia des de quadre de zona i circuit d 'encesa. S'hi inclou la connexió amb els interruptors/polsadors de les lluminàries.
Característiques:
- Derivació a receptor: Cable de coure 07Z1-K, tub de material plàstic lliure d'halògens aïllant flexible/rígid no propagador de la flama. Caixes aïllants IP.55 amb tapa carregada i entrades elàstiques i roscades.
- Línia des de quadre: Cable de coure RZ1-K 0,6/1 kV, bandeja d'acer galvanitzada, amb conductor de terra de coure nu de 16 mm2, accessoris i suportacions.
Configuració del cable i secció de conductors segons un esquema unifilar del projecte. Totalment instal·lat.</t>
  </si>
  <si>
    <t>BG2PRL02M</t>
  </si>
  <si>
    <t>Material punto de alimentación a luminaria</t>
  </si>
  <si>
    <t>Total EG2PRL01</t>
  </si>
  <si>
    <t>EG2PRE01</t>
  </si>
  <si>
    <t>Punt d'alimentació a equip d'emergència</t>
  </si>
  <si>
    <t>Punt d'alimentació a equip d'emergència incloent cablejat i canalització a receptor i part proporcional de línia des del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</si>
  <si>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BG2PRE01M</t>
  </si>
  <si>
    <t>ut</t>
  </si>
  <si>
    <t>Material de punto de alimentación a equipo emergéncia</t>
  </si>
  <si>
    <t>Total EG2PRE01</t>
  </si>
  <si>
    <t>EG2PRL00</t>
  </si>
  <si>
    <t>Punt d'alimentació a presa de corrent simple/múltiple</t>
  </si>
  <si>
    <t>Punt d'alimentació a presa de corrent simple/múltiple, inclou cablejat i canalització a mecanisme i part proporcional de línia des de subquadre de zona. 
Característiques:
- Caixes aïllants IP55 de derivació amb tapa cargolada i entrades elàstiques/roscades.
- Derivació a mecanisme: Cable de coure 07Z1-K, tub de material plàstic lliure d'halògens aïllant flexible/ rígid no propagador de flama.
- Línia des de subquadre: cable de coure RZ1-K 0,6/1 kV, safata d'acer galvanitzat, amb conductor de terra de coure nu 16mm2, accessoris i suports.
Configuració del cable i secció de conductors segons un esquema unifilar del projecte. Totalment instal·lat.</t>
  </si>
  <si>
    <t>BG120007M</t>
  </si>
  <si>
    <t>Material de punto alimentación a toma de fuerza</t>
  </si>
  <si>
    <t>Total EG2PRL00</t>
  </si>
  <si>
    <t>EG120P51</t>
  </si>
  <si>
    <t>Punt de connexióa Central CCTV</t>
  </si>
  <si>
    <t>Punt de connexió a Central CCTV i videogravador (sortida de fils incloent cables i canalització de línia des de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</si>
  <si>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BRDSSE</t>
  </si>
  <si>
    <t>Punto de conexión a Central CCTV y videograbadores</t>
  </si>
  <si>
    <t>Punto de conexión a Central CCTV y videograbadores (salida de hilos incluyendo cables y canalización de línea desde cuadro de zona). 
Características:
- Derivación a receptor: Cable de cobre  07Z1-K , tubo de material plástico libre de halógenos aislante flexible / rígido no propagador de la llama. Cajas aislantes IP.55 con tapa atornillada i entradas elásticas i roscadas.
- Línea desde cuadro: Cable de cobre RZ1-K 0,6/1 kV, bandeja de acero galvanizada, con conductor de tierra de cobre desnudo de 16 mm2 , accesorios i soportaciones.
Configuración del cable y sección de conductores según esquema unifilar del proyecto. Totalmente instalado.</t>
  </si>
  <si>
    <t>Total EG120P51</t>
  </si>
  <si>
    <t>EG1200P3</t>
  </si>
  <si>
    <t>Punt de connexió a ventilador</t>
  </si>
  <si>
    <t>Punt de connexió a ventilador (sortida de fils incloent cables i canalització de línia des de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</si>
  <si>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BFDSTHJ</t>
  </si>
  <si>
    <t>Punto de conexión a ventilador</t>
  </si>
  <si>
    <t>Punto de conexión a ventilador (salida de hilos incluyendo cables y canalización de línea desde cuadro de zona). 
Características:
- Derivación a receptor: Cable de cobre  07Z1-K , tubo de material plástico libre de halógenos aislante flexible / rígido no propagador de la llama. Cajas aislantes IP.55 con tapa atornillada i entradas elásticas i roscadas.
- Línea desde cuadro: Cable de cobre RZ1-K 0,6/1 kV, bandeja de acero galvanizada, con conductor de tierra de cobre desnudo de 16 mm2 , accesorios i soportaciones.
Configuración del cable y sección de conductores según esquema unifilar del proyecto. Totalmente instalado.</t>
  </si>
  <si>
    <t>Total EG1200P3</t>
  </si>
  <si>
    <t>EG1200P9</t>
  </si>
  <si>
    <t>Punt de connexió subestació sistema de gestió</t>
  </si>
  <si>
    <t>Punt de connexió a subestació sistema de gestió (sortida de fils incloent cables i canalització de línia des de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</si>
  <si>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BRDSJJ</t>
  </si>
  <si>
    <t>Punto de conexión a subestación sistema de gestión</t>
  </si>
  <si>
    <t>Punto de conexión a subestación sistema de gestión (salida de hilos incluyendo cables y canalización de línea desde cuadro de zona). 
Características:
- Derivación a receptor: Cable de cobre  07Z1-K , tubo de material plástico libre de halógenos aislante flexible / rígido no propagador de la llama. Cajas aislantes IP.55 con tapa atornillada i entradas elásticas i roscadas.
- Línea desde cuadro: Cable de cobre RZ1-K 0,6/1 kV, bandeja de acero galvanizada, con conductor de tierra de cobre desnudo de 16 mm2 , accesorios i soportaciones.
Configuración del cable y sección de conductores según esquema unifilar del proyecto. Totalmente instalado.</t>
  </si>
  <si>
    <t>Total EG1200P9</t>
  </si>
  <si>
    <t>EG1203P3</t>
  </si>
  <si>
    <t>Punt de connexió a extractor</t>
  </si>
  <si>
    <t>Total EG1203P3</t>
  </si>
  <si>
    <t>EG120P12</t>
  </si>
  <si>
    <t>Punt de connexió a Central Anti-intrusión</t>
  </si>
  <si>
    <t>Punt de connexió a Central Anti-intrusió (sortida de fils incloent cables i canalització de línia des de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</si>
  <si>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BRDSPI</t>
  </si>
  <si>
    <t>Punto de conexión a Central Anti-intrusión</t>
  </si>
  <si>
    <t>Punto de conexión a Central Anti-intrusión (salida de hilos incluyendo cables y canalización de línea desde cuadro de zona). 
Características:
- Derivación a receptor: Cable de cobre  07Z1-K , tubo de material plástico libre de halógenos aislante flexible / rígido no propagador de la llama. Cajas aislantes IP.55 con tapa atornillada i entradas elásticas i roscadas.
- Línea desde cuadro: Cable de cobre RZ1-K 0,6/1 kV, bandeja de acero galvanizada, con conductor de tierra de cobre desnudo de 16 mm2 , accesorios i soportaciones.
Configuración del cable y sección de conductores según esquema unifilar del proyecto. Totalmente instalado.</t>
  </si>
  <si>
    <t>Total EG120P12</t>
  </si>
  <si>
    <t>EG120P15</t>
  </si>
  <si>
    <t>Punt de connexió a Rack V+D</t>
  </si>
  <si>
    <t>Punt de connexió a Rack V+D  (sortida de fils incloent cables i canalització de línia des de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</si>
  <si>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BRDSQM</t>
  </si>
  <si>
    <t>Punto de conexión a Rack V+D</t>
  </si>
  <si>
    <t>Punto de conexión a Rack V+D (salida de hilos incluyendo cables y canalización de línea desde cuadro de zona). 
Características:
- Derivación a receptor: Cable de cobre  07Z1-K , tubo de material plástico libre de halógenos aislante flexible / rígido no propagador de la llama. Cajas aislantes IP.55 con tapa atornillada i entradas elásticas i roscadas.
- Línea desde cuadro: Cable de cobre RZ1-K 0,6/1 kV, bandeja de acero galvanizada, con conductor de tierra de cobre desnudo de 16 mm2 , accesorios i soportaciones.
Configuración del cable y sección de conductores según esquema unifilar del proyecto. Totalmente instalado.</t>
  </si>
  <si>
    <t>Total EG120P15</t>
  </si>
  <si>
    <t>EG1200P2</t>
  </si>
  <si>
    <t>Punt de connexió a unitat interior climatizació</t>
  </si>
  <si>
    <t>Punt de connexió a unitat interior climatització (sortida de fils incloent cables i canalització de línia des de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</si>
  <si>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BRDSÑW</t>
  </si>
  <si>
    <t>Punto de conexión a fancoil</t>
  </si>
  <si>
    <t>Punto de conexión a fancoil (salida de hilos incluyendo cables y canalización de línea desde cuadro de zona). 
Características:
- Derivación a receptor: Cable de cobre  07Z1-K , tubo de material plástico libre de halógenos aislante flexible / rígido no propagador de la llama. Cajas aislantes IP.55 con tapa atornillada i entradas elásticas i roscadas.
- Línea desde cuadro: Cable de cobre RZ1-K 0,6/1 kV, bandeja de acero galvanizada, con conductor de tierra de cobre desnudo de 16 mm2 , accesorios i soportaciones.
Configuración del cable y sección de conductores según esquema unifilar del proyecto. Totalmente instalado.</t>
  </si>
  <si>
    <t>Total EG1200P2</t>
  </si>
  <si>
    <t>EG34A029</t>
  </si>
  <si>
    <t>Alimentació eléctric a Unitat Exterior VRV</t>
  </si>
  <si>
    <t>Alimentació elèctrica a Unitat Exterior VRV inclosos conductor de coure s/UNE RZ1 0,6/1 kV sota tub de material plàstic lliure d'halògens aïllant flexible/rígid no propagador de la flama de protecció 7 o 9 i/o safata de reixa metàl·lica de acer galvanitzat, des de quadre de zona i/o safata de reixa metàl·lica d'acer galvanitzat. Secció circuit: trifàsic 10-16 mm². Totalment instal·lat.</t>
  </si>
  <si>
    <t>BG34A029M</t>
  </si>
  <si>
    <t>Material para alimentación eléctrica a Unidad Exterior VRV</t>
  </si>
  <si>
    <t>Material para alimentación eléctrica a Unidad Exterior VRV incluidos conductore de cobre s/UNE RZ1 0,6/1 kV bajo tubo de material plástico libre de halógenos aislante flexible / rígido no propagador de la llama de protección 7 o 9  y/o bandeja de reja metálica de acero galvanizado, desde cuadro de zona y/o bandeja de reja metálica de acero galvanizado. Sección circuito: trifásico 10-16 mm² . Totalmente instalado.</t>
  </si>
  <si>
    <t>Total EG34A029</t>
  </si>
  <si>
    <t>EG120P61</t>
  </si>
  <si>
    <t>Punt de connexió a cortina d'aire</t>
  </si>
  <si>
    <t>Punt de connexió a cortina d'aire (sortida de fils incloent cables i canalització de línia des de quadre de zona). 
Característiques:
- Derivació a receptor: Cable de coure 07Z1-K, tub de material plàstic lliure d'halògens aïllant flexible/rígid no propagador de la flama. Caixes aïllants IP.55 amb tapa cargolada i entrades elàstiques i roscades.
- Línia des de quadre: Cable de coure RZ1-K 0,6/1 kV, safata d'acer galvanitzada, amb conductor de terra de coure nu de 16 mm2, accessoris i suportacions.
Configuració del cable i secció de conductors segons un esquema unifilar del projecte. Totalment instal·lat.</t>
  </si>
  <si>
    <t>BFDSDES</t>
  </si>
  <si>
    <t>Punto de conexión a cortina de aire</t>
  </si>
  <si>
    <t>Punto de conexión a cortina de aire (salida de hilos incluyendo cables y canalización de línea desde cuadro de zona). 
Características:
- Derivación a receptor: Cable de cobre  07Z1-K , tubo de material plástico libre de halógenos aislante flexible / rígido no propagador de la llama. Cajas aislantes IP.55 con tapa atornillada i entradas elásticas i roscadas.
- Línea desde cuadro: Cable de cobre RZ1-K 0,6/1 kV, bandeja de acero galvanizada, con conductor de tierra de cobre desnudo de 16 mm2 , accesorios i soportaciones.
Configuración del cable y sección de conductores según esquema unifilar del proyecto. Totalmente instalado.</t>
  </si>
  <si>
    <t>Total EG120P61</t>
  </si>
  <si>
    <t>EG34A026</t>
  </si>
  <si>
    <t>Alimentació eléctrica a aparell monofásic</t>
  </si>
  <si>
    <t>Alimentació elèctrica a aparell monofàsic, inclosos conductors de coure s/UNE RZ1 0,6/1 kV sota tub material plàstic lliure d'halògens aïllant flexible/rígid no propagador de la flama de protecció 7 o 9, des de caixa derivació aïllant IP.55 amb tapa cargolada i entrada elàstica o racords roscats i part proporcional de línia des de quadre de zona amb conductors, tub de material plàstic lliure d'halògens aïllant flexible/rígid no propagador de la flama i caixes segons descripció anterior i pàg. safata metàl·lica cega amb tapa registrable o safata de reixa metàl·lica d'acer galvanitzat. Secció circuit: monofàsic 2,5-4-6 mm². Completament instal·lat.</t>
  </si>
  <si>
    <t>BG34A026</t>
  </si>
  <si>
    <t>Alimentación eléctrica a aparato monofásico, incluidos conductor</t>
  </si>
  <si>
    <t>Alimentación eléctrica a aparato monofásico, incluidos conductore de cobre s/UNE RZ1 0,6/1 kV bajo tubo de PVC flexible/rígido de protección 7 o 9, desde caja derivación aislante IP.55 con tapa atornillada y entrada elástica o racords roscados y parte proporcional de línea desde cuadro de zona con conductores, tubo de PVC rígido/flexible y cajas según descripcción anterior y pp. bandeja de PVC rígida M1 con tapa registrable o bandeja de reja metálica de acero galvanizado. Sección circuito: monofásico 2,5-4-6 mm² . Completamente instalado.</t>
  </si>
  <si>
    <t>Total EG34A026</t>
  </si>
  <si>
    <t>EG34A02X</t>
  </si>
  <si>
    <t>Alimentació eléctrica a aparato recuperador</t>
  </si>
  <si>
    <t>Alimentació elèctrica a recuperador monofàsic, inclosos conductors de coure s/UNE RZ1 0,6/1 kV sota tub material plàstic lliure d'halògens aïllant flexible/rígid no propagador de la flama de protecció 7 o 9, des de caixa derivació aïllant IP.55 amb tapa cargolada i entrada elàstica o racords roscats i part proporcional de línia des de quadre de zona amb conductors, tub de material plàstic lliure d'halògens aïllant flexible/rígid no propagador de la flama i caixes segons descripció anterior i pàg. safata metàl·lica cega amb tapa registrable o safata de reixa metàl·lica d'acer galvanitzat. Secció circuit: monofàsic 2,5-4-6 mm². Completament instal·lat.</t>
  </si>
  <si>
    <t>REC1</t>
  </si>
  <si>
    <t>Total EG34A02X</t>
  </si>
  <si>
    <t>Total 01.03.06</t>
  </si>
  <si>
    <t>01.03.07</t>
  </si>
  <si>
    <t>MECANISMES</t>
  </si>
  <si>
    <t xml:space="preserve">
Subministrament i instal.lació de marc simple per mecanisme marca JUNG, sèrie LS990 en blanc alpí MATE. Fixada al parament.  (segons memòria i plànols projecte).</t>
  </si>
  <si>
    <t>EG63JU09</t>
  </si>
  <si>
    <t>Presa de corrent de tipus universal, bipolar (2P+T), 16 A 250 V,</t>
  </si>
  <si>
    <t>Presa de corrent de tipus universal, bipolar amb presa de terra lateral (2P+T), 16 A 250 V, amb tapa, encastada. Marca/model: JUNG, SERIE ls 990. Totalment instal·lada.</t>
  </si>
  <si>
    <t>LS1521KIWWM</t>
  </si>
  <si>
    <t>UD</t>
  </si>
  <si>
    <t>ENCHUFE SERIE LS BLANCO ALPINO MATE</t>
  </si>
  <si>
    <t>%AUX001</t>
  </si>
  <si>
    <t>Gastos auxiliares mano de obra</t>
  </si>
  <si>
    <t>Total EG63JU09</t>
  </si>
  <si>
    <t>EG634529</t>
  </si>
  <si>
    <t>Presa de TV final MATV 4dB JUNG LS990,</t>
  </si>
  <si>
    <t>Subministrament i instal.lació de presa televisió, execució encastada, marca JUNG model LS990 placa LS 990 TV WWM, en blanc alpí MATE, més presa de televisió final model 5230. La partida inclou presa TV(ref 5230), placa per a TV en blanc alpí MATE (LS990TVWWM ) i marc (segons memòria i plànols projecte).</t>
  </si>
  <si>
    <t>5230</t>
  </si>
  <si>
    <t>TOMA TV FINAL MATV 4 dB</t>
  </si>
  <si>
    <t>LS990TVWWM</t>
  </si>
  <si>
    <t>PLACA PARA TV SERIE LS BLANCO ALPINO MATE</t>
  </si>
  <si>
    <t>Total EG634529</t>
  </si>
  <si>
    <t>EP734153</t>
  </si>
  <si>
    <t>Presa de senyal de veu i dades, de tipus modular d'1 mòdul estre</t>
  </si>
  <si>
    <t>Subministrament i instal.lació  de presa de dades, execució encastada, marca JUNG model LS990 placa LS969-1 UAWWM, en blanc alpí MATE, mes presa RJ45 categoria 6 model UAE8UPOk6. La partida inclou presa de dades (UAE8UPOK6), placa (LS969-1UAWWM).</t>
  </si>
  <si>
    <t>UAE8UPOK6</t>
  </si>
  <si>
    <t>TOMA RJ45 8 POLOS CATEGORIA 6 CLASE A JUNG</t>
  </si>
  <si>
    <t>LS969-1UAWWM</t>
  </si>
  <si>
    <t>PLACA CENTRAL TELEFONO Y DATOS SERIE LS BLANCO ALPINO MATE</t>
  </si>
  <si>
    <t>Total EP734153</t>
  </si>
  <si>
    <t>EHT1B010</t>
  </si>
  <si>
    <t>Interruptor crep.p/comandament autom.,sens.2-200lux,tempor.,I=1-</t>
  </si>
  <si>
    <t>Interruptor crepuscular per al comandament automàtic de la il·luminació en funció de la lluminositat, sensibilitat de 2 a 200 lux, temporitzador, intensitat dels contactes per cos fi= 1 de 10 A, fixat a pressió</t>
  </si>
  <si>
    <t>BHT1B010</t>
  </si>
  <si>
    <t>Interruptor crep.p/mando autom.,sens.=2-200lux,temp.,I=1-10A,p/f</t>
  </si>
  <si>
    <t>Interruptor crepuscular para el mando automático de la iluminación en función de la luminosidad, sensibilidad de 2 a 200 lux, temporizador, intensidad de los contactos para cuerpo fino= 1 de 10 A, para a fijar a presión</t>
  </si>
  <si>
    <t>Total EHT1B010</t>
  </si>
  <si>
    <t>EG86PR01</t>
  </si>
  <si>
    <t>Detector de presència 10/16 A 250 V per encastar</t>
  </si>
  <si>
    <t>Detector de presència 10/16 A 250 V, de 5-300 Lux, durada 10s-5min, de superfície, amb caixa, accessoris i fixacions. Marca/model: JUNG LS 990 o similar. Totalment instal·lat.</t>
  </si>
  <si>
    <t>BG86PR01M</t>
  </si>
  <si>
    <t>Detector de presencia 10/16 A 250 V</t>
  </si>
  <si>
    <t>Detector de presencia 10/16 A 250 V, de 5-300 Lux, duración 10seg-5min, de superfície, con caja, accesorios y fijaciones. Marca/modelo: ABB NIESSEN o similar. Totalmente instalado.</t>
  </si>
  <si>
    <t>Total EG86PR01</t>
  </si>
  <si>
    <t>MARCSIM</t>
  </si>
  <si>
    <t>MARC SENCILL LS 990 BLANC ALPINO MATE</t>
  </si>
  <si>
    <t>Subministrament i instal.lació de marc simple per mecanisme marca JUNG, sèrie LS990 en blanc alpí MATE. Fixada al parament.  (segons memòria i plànols projecte).</t>
  </si>
  <si>
    <t>LS981WWM</t>
  </si>
  <si>
    <t>MARCO SENCILLO LS 990 BLANCO ALPINO MATE</t>
  </si>
  <si>
    <t>Total MARCSIM</t>
  </si>
  <si>
    <t>MARCDOBL</t>
  </si>
  <si>
    <t>MARC DOBLE LS 990 BLANC ALPINO MATE</t>
  </si>
  <si>
    <t>Subministrament i instal.lació de marc doble per mecanisme marca JUNG, sèrie LS990 en blanc alpí MATE. Fixada al parament.  (segons memòria i plànols projecte).</t>
  </si>
  <si>
    <t>LS91WWM</t>
  </si>
  <si>
    <t>MARCO DOBLE LS 990 BLANCO ALPINO MATE</t>
  </si>
  <si>
    <t>Total MARCDOBL</t>
  </si>
  <si>
    <t>MARCTRIP</t>
  </si>
  <si>
    <t>MARC TRIPLE LS 990 BLANC ALPINO MATE</t>
  </si>
  <si>
    <t>Subministrament i instal.lació de marc triple per mecanisme marca JUNG, sèrie LS990 en blanc alpí MATE. Fixada al parament.  (segons memòria i plànols projecte).</t>
  </si>
  <si>
    <t>LS983WWM</t>
  </si>
  <si>
    <t>MARCO TRIPLE LS 990 BLANCO ALPINO MATE</t>
  </si>
  <si>
    <t>Total MARCTRIP</t>
  </si>
  <si>
    <t>MARCQUATRE</t>
  </si>
  <si>
    <t>MARC QUADRUPLE LS 990 BLANC ALPINO MATE</t>
  </si>
  <si>
    <t>Subministrament i instal.lació de marc quadruple per mecanisme marca JUNG, sèrie LS990 en blanc alpí MATE. Fixada al parament.  (segons memòria i plànols projecte).</t>
  </si>
  <si>
    <t>LS9AS1WWM</t>
  </si>
  <si>
    <t>MARCO QUADRUPLE LS 990 BLANCO ALPINO MATE</t>
  </si>
  <si>
    <t>Total MARCQUATRE</t>
  </si>
  <si>
    <t>EG6P1362</t>
  </si>
  <si>
    <t>Presa corrent indust.mural,3P+N+T,16A 380-415V,IP-44,col.</t>
  </si>
  <si>
    <t>Presa de corrent industrial de tipus mural, 3P+N+T, de 16 A i 380-415 V de tensió nominal segons norma UNE-EN 60309-1, amb grau de protecció d'IP-44, col·locada</t>
  </si>
  <si>
    <t>BG6P1362</t>
  </si>
  <si>
    <t>Toma corriente indust.mural,3P+N+T,16A 380-415V,IP-44</t>
  </si>
  <si>
    <t>Toma de corriente industrial de tipo mural 3P+N+T, de 16 A y 380-415 V de tensión nominal según norma UNE-EN 60309-1, con grado de protección IP-44</t>
  </si>
  <si>
    <t>Total EG6P1362</t>
  </si>
  <si>
    <t>EG62JU03</t>
  </si>
  <si>
    <t>Interruptor, de tipus senzill estanc, unipolar (1P), 10 AX/250</t>
  </si>
  <si>
    <t>Interruptor, de tipus senzill estanc IP55, unipolar (1P), 10 AX/250 V, amb tecla, pilot senyalitzador i caixa estanca. Execució en superfície. Marca/model: JUNG, model LS990 . Totalment instal·lat.</t>
  </si>
  <si>
    <t>BG625193</t>
  </si>
  <si>
    <t>Interruptor,tipo mod.1mód.estrecho,(1P),10AX/250V,c/tecla,precio</t>
  </si>
  <si>
    <t>Interruptor, de tipo modular de 1 módulo estrecho, unipolar (1P), 10 AX/250 V, con tecla, precio alto, para montar sobre bastidor o caja</t>
  </si>
  <si>
    <t>Total EG62JU03</t>
  </si>
  <si>
    <t>EG62JU01</t>
  </si>
  <si>
    <t>Interruptor, de tipus universal, unipolar (1P), 10 AX/250 V, con</t>
  </si>
  <si>
    <t>Interruptor, de tipus universal, unipolar (1P), 10 AX/250 V, amb tecla, encastat, acabat blanc sobre paret pintada o gris mat sobre fusta. Marca/model: JUNG, model LS990 Totalment instal·lat.</t>
  </si>
  <si>
    <t>BG621193</t>
  </si>
  <si>
    <t>Interruptor,tipo univ.,(1P),10AX/250V,c/tecla,precio alto,p/empo</t>
  </si>
  <si>
    <t>Interruptor, de tipo universal, unipolar (1P), 10 AX/250 V, con tecla, empotrado, acabado blanco sobre pared pintada o gris mate sobre madera. Marca/modeloJUNG, model LS990 . Totalmente instalado.</t>
  </si>
  <si>
    <t>Total EG62JU01</t>
  </si>
  <si>
    <t>USIMCON0106</t>
  </si>
  <si>
    <t>Kit lloc de treball complet SAI de paret 4 mòduls blanc.</t>
  </si>
  <si>
    <t>Kit Puesto de trabajo SAI completo de pared 4 módulos, acabado blanco (ref.51000403-030) compuesto por 1 Base doble Schuko embornamiento por corte 1 Click ® con led, acabado blanco, 2 Bases doble Schuko embornamiento por corte 1 Click ® con led, acabado rojo y enlazador eléctrico para 2 bases, 2 placas planas de voz y datos con guardapolvo para 2 conectores RJ45, acabado blanco.</t>
  </si>
  <si>
    <t>PSIM51000403-030</t>
  </si>
  <si>
    <t>Kit puesto trabajo SAI caja pared 4 módulos</t>
  </si>
  <si>
    <t>PSIM51050004-030O</t>
  </si>
  <si>
    <t>Opcional. Base caja pared superficie, 4 módulos, blanco</t>
  </si>
  <si>
    <t>PSIM51050004-030</t>
  </si>
  <si>
    <t>Base caja pared superficie, 4 módulos, blanco</t>
  </si>
  <si>
    <t>Total PSIM51050004-030O</t>
  </si>
  <si>
    <t>PSIM51020104-039O</t>
  </si>
  <si>
    <t>Opcional. Cajetín de empotrar 4 módulos</t>
  </si>
  <si>
    <t>Total PSIM51020104-039O</t>
  </si>
  <si>
    <t>PSIMPEQMAT</t>
  </si>
  <si>
    <t>Pequeño material</t>
  </si>
  <si>
    <t>%CO3</t>
  </si>
  <si>
    <t>Costes indirectos s-total</t>
  </si>
  <si>
    <t>Total USIMCON0106</t>
  </si>
  <si>
    <t>USIMCON0098</t>
  </si>
  <si>
    <t>Kit lloc de treball SAI de paret 3 mòduls blanc..</t>
  </si>
  <si>
    <t>Kit Puesto de trabajo SAI de pared 3 módulos, acabado blanco (ref.51000302-030) compuesto por 1 Base doble Schuko embornamiento por corte 1 Click ® con led, acabado blanco, 1 Base doble Schuko embornamiento por corte 1 Click ® con led, acabado rojo y 2 placas planas de voz y datos con guardapolvo para 1 conector RJ45, acabado blanco</t>
  </si>
  <si>
    <t>PSIM51000302-030</t>
  </si>
  <si>
    <t>Kit puesto trabajo SAI caja pared 3 módulos</t>
  </si>
  <si>
    <t>PSIM51050003-030O</t>
  </si>
  <si>
    <t>Opcional. Base caja pared superficie, 3 módulos, blanco</t>
  </si>
  <si>
    <t>PSIM51050003-030</t>
  </si>
  <si>
    <t>Base caja pared superficie, 3 módulos, blanco</t>
  </si>
  <si>
    <t>Total PSIM51050003-030O</t>
  </si>
  <si>
    <t>PSIM51020103-039O</t>
  </si>
  <si>
    <t>Opcional. Cajetín de empotrar 3 módulos</t>
  </si>
  <si>
    <t>PSIM51020103-039</t>
  </si>
  <si>
    <t>Cajetín de empotrar 3 módulos</t>
  </si>
  <si>
    <t>Total PSIM51020103-039O</t>
  </si>
  <si>
    <t>Total USIMCON0098</t>
  </si>
  <si>
    <t>EG62JUDF</t>
  </si>
  <si>
    <t>Interruptor persiana/ estor</t>
  </si>
  <si>
    <t>Suminsitrament i col·locació de polsador , gamma mitja, intensitat assignada 10 AX, tensió assignada 250 V, amb un contacte NO, amb tecla simple, de color blanc i marc embellidor per a un element, de color blanc. Instal·lació encastada.. Marca/model: JUNG, model LS990 Totalment instal·lat.</t>
  </si>
  <si>
    <t>BG6211cv</t>
  </si>
  <si>
    <t>Polsador persianes,(1P),10AX/250V,c/tecla,precio alto,p/empo</t>
  </si>
  <si>
    <t>polsador , gamma mitja, intensitat assignada 10 AX, tensió assignada 250 V, amb un contacte NO, amb tecla simple, de color blanc i marc embellidor per a un element, de color blanc. Instal·lació encastada.. Marca/model: JUNG, model LS990</t>
  </si>
  <si>
    <t>Total EG62JUDF</t>
  </si>
  <si>
    <t>Total 01.03.07</t>
  </si>
  <si>
    <t>01.03.08</t>
  </si>
  <si>
    <t>LLUMINAIRES</t>
  </si>
  <si>
    <t>EHTRC01</t>
  </si>
  <si>
    <t>Sistema de Regulación Iluminación dali</t>
  </si>
  <si>
    <t>Sistema de Regulación Iluminación compuesto por armario eléctrico con aparamenta en cabecera y regulación de luminarias con sistema DALI O knx. Incluyendo unidad de control Touch Screen, conversores de señal, elementos de regulación por líneas, fuentes de alimentación, acopladores de bus, etc. También se incluye el cableado de bus a cada una de las luminarias a controlar. Totalmente instalado.</t>
  </si>
  <si>
    <t>BHTRC02M</t>
  </si>
  <si>
    <t>Sistema de Regulación Iluminación Central</t>
  </si>
  <si>
    <t>Sistema de Regulación Iluminación Oratorio compuesto por armario eléctrico con aparamenta en cabecera y regulación de luminarias con sistema DALI. Incluyendo unidad de control Touch Screen, conversores de señal, elementos de regulación por líneas, fuentes de alimentación, acopladores de bus, etc. También se incluye el cableado de bus a cada una de las luminarias a controlar. Totalmente instalado.</t>
  </si>
  <si>
    <t>EDIFICI</t>
  </si>
  <si>
    <t>Total EHTRC01</t>
  </si>
  <si>
    <t>IOA021xa</t>
  </si>
  <si>
    <t>Lluminària d'emergència amb llum LED, en zones comuns. Daisaluz IZAR</t>
  </si>
  <si>
    <t>Lluminària d'emergència, amb llum LED no reemplaçable, flux lluminós 20 lúmens, encastada a cel ras, aïllament classe II, graus de protecció IP42 i IK07, amb bateries de Ni-Cd, autonomia de 1 h, alimentació a 220/240 V i 50-60 Hz i pilot lluminós indicador de càrrega color verd, en zones comuns. Instal·lació en superfície. Inclús accessoris i elements de fixació.
Inclou: Replanteig. Fixació i anivellació.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</si>
  <si>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mt34aem111a</t>
  </si>
  <si>
    <t>Lluminària d'emergència, , amb llum LED no reemplaçable, flux lluminós 200 lúmens, empotrada, aïllament c</t>
  </si>
  <si>
    <t>Lluminària d'emergència, amb llum LED no reemplaçable, flux lluminós 200 lúmens, empotrada a cel ras, aïllament classe II, graus de protecció IP42 i IK07, amb bateries de Ni-Cd, autonomia de 1 h, alimentació a 220/240 V i 50-60 Hz i pilot lluminós indicador de càrrega color verd. Inclús accessoris i elements de fixació.</t>
  </si>
  <si>
    <t>Total IOA021xa</t>
  </si>
  <si>
    <t>Total 01.03.08</t>
  </si>
  <si>
    <t>Total 01.03</t>
  </si>
  <si>
    <t>01.04</t>
  </si>
  <si>
    <t>AUDIOVISUALS, DADES I CONTROL</t>
  </si>
  <si>
    <t>01.04.01</t>
  </si>
  <si>
    <t>SISTEMA DE XARXA DE CABLEJAT ESTRUCTURAT</t>
  </si>
  <si>
    <t>EP742BA1</t>
  </si>
  <si>
    <t>Armari principal per el sistema de cablejat estructurat</t>
  </si>
  <si>
    <t>Armari principal per al sistema de cablatge estructurat compost per:
- Armari metàl·lic amb bastidor tipus rack 19", de 42 unitats d'alçada, de 2000 x 600 x 600 mm (alt x ample x profunditat), d'1 compartiments, amb 1 porta de vidre de seguretat i pany amb clau, amb panells laterals i estructura desmuntable, col·locat, amb unitat de ventilació doble i termòstat, porta de tancament transparent, i regletera amb 8 bases de preses Schuko.
- 1 previsió d'espai per a Central de Telefonia de 6UA.
- 1 panell de distribució de veu per a 50 connectors tipus RJ45 categoria 6.
- 2 panells de distribució de dades per a 48 connectors tipus RJ45 categoria 6.
- 5 safates portaequips de xarxa.
- 2 Passafils verticals a tota l'alçada de rack.
- 2 Passafils horitzontals de 1UA per a bastidor de 19'' amb anelles verticals.
- 1 SAI de 3kVA i 10 minuts d'autonomia a la safata portaequips.
- Tirants de 1 i 3 metres amb connexions RJ45-RJ45.
Incloent connectors i accessoris. Totalment instal·lat.</t>
  </si>
  <si>
    <t>BP742B88</t>
  </si>
  <si>
    <t>Armario principal para el sistema de cableado estructurado</t>
  </si>
  <si>
    <t>Armario principal para el sistema de cableado estructurado compuesto por:
- Chasis para rack de 19'' y 42 UA de altura de 800x800 mm con unidad de ventilación doble y termostato, puerta de cierre transparente, y regletera con 8 bases de de tomas Schuko.
- 1 previsión de espacio para Central de Telefonia de 6UA.
- 1 panel de distribución de voz para 50 conectores tipo RJ45 categoria 6.
- 2 paneles de distribución de datos para 48 conectores tipo RJ45 categoria 6.
- 5 bandejas portaequipos de red.
- 2 Pasahilos verticales en toda la altura de rack.
- 2 Pasahilos horizontales de 1UA para bastidor de 19'' con anillas verticales.
- 1 SAI de 3kVA y 10 minutos de autonomía en bandeja portaequipos.
- Tirantes de 1 y 3 metros con conexiones RJ45-RJ45.
Incluyendo conectores y accesorios. Totalmente instalado.</t>
  </si>
  <si>
    <t>Total EP742BA1</t>
  </si>
  <si>
    <t>EP7382D3</t>
  </si>
  <si>
    <t>Total EP7382D3</t>
  </si>
  <si>
    <t>EP73PC01</t>
  </si>
  <si>
    <t>Punt de connexió de veu/dades UTP incloent conductor de 4 parell</t>
  </si>
  <si>
    <t>Punt de connexió de veu/dades UTP incloent conductor de 4 parells de categoria 6a, a l'interior de tub plàstic lliure d'halògens des de rack a patchpanel. També s'hi inclou part proporcional de cable, tub i safata de reixeta Rejiband muntada en fals sostre. Totalment instal·lat.</t>
  </si>
  <si>
    <t>BP73PC01</t>
  </si>
  <si>
    <t>Punto de conexión de voz/datos UTP incluyendo conductor de 4 par</t>
  </si>
  <si>
    <t>Punto de conexión de voz/datos UTP incluyendo conductor de 4 pares de categoria 6a</t>
  </si>
  <si>
    <t>Total EP73PC01</t>
  </si>
  <si>
    <t>EP733471</t>
  </si>
  <si>
    <t>Certificació per a cada enllaç de veu i dades</t>
  </si>
  <si>
    <t>Certificació per a cada enllaç de veu i dades incloent-hi la confecció de registres i emissió de certificació pel Distribuïdor Oficial.</t>
  </si>
  <si>
    <t>Total 01.04.01</t>
  </si>
  <si>
    <t>01.04.03</t>
  </si>
  <si>
    <t>SISTEMA ANTI-INTRUSIÓ</t>
  </si>
  <si>
    <t>ENAABCA1</t>
  </si>
  <si>
    <t>Contacte magnètic, per a muntatge de superfície/encastat en puer</t>
  </si>
  <si>
    <t>Contacte magnètic, per a muntatge de superfície/encastat a porta, amb distància d'obertura de 30 mm. Amb tamper amb micro interruptor i regleter 6 term. Totalment instal·lat.</t>
  </si>
  <si>
    <t>BNAA1CA</t>
  </si>
  <si>
    <t>Contacto magnético, para montaje de superfície/empotrado en puer</t>
  </si>
  <si>
    <t>Contacto magnético, para montaje de superfície/empotrado en puerta, con distáncia d'apertura de 30 mm. Con tamper con micro interruptor y regletero 6 term. Totalmente instalado.</t>
  </si>
  <si>
    <t>Total ENAABCA1</t>
  </si>
  <si>
    <t>ENAD10QA1</t>
  </si>
  <si>
    <t>Detector volumètric d'infrarojos passius i microones, allotgeu</t>
  </si>
  <si>
    <t>Detector volumètric d'infrarojos passius i microones, allotjat en caixa plàstica amb protecció antisabotatge. Àrea de vigilancia 15 m/98º. Totalment instal·lat</t>
  </si>
  <si>
    <t>BNAD1BAA</t>
  </si>
  <si>
    <t>Detector volumétrico de infrarrojos passivos y microndas</t>
  </si>
  <si>
    <t>Detector volumétrico de infrarrojos passivos y microndas, alojado en caja plástica con protección anti-sabotaje. Área de vigiláncia 15 m/98º</t>
  </si>
  <si>
    <t>Total ENAD10QA1</t>
  </si>
  <si>
    <t>ERGBAGC1</t>
  </si>
  <si>
    <t>Punt de connexió de contacte magnètic de porta des de mòdul</t>
  </si>
  <si>
    <t>Punt de connexió de contacte magnètic de porta des de mòdul expandor de zona, incloent-hi el cable mànega apantallat LSZH amb part proporcional de tub lliure d'halògens i baixa emissió de fums en execució vista, encastada o en fals sostre. Totalment instal·lat.</t>
  </si>
  <si>
    <t>BRGB2AGCA</t>
  </si>
  <si>
    <t>Punto de conexionado de contacto magnético de puerta desde módul</t>
  </si>
  <si>
    <t>Punto de conexionado de contacto magnético de puerta desde módulo expandor de zona, incluyendo el cable manguera apantallado LSZH con parte proporcional de tubo libre de halógenos i baja emisión de humos en ejecución vista, encastada o en falso techo.</t>
  </si>
  <si>
    <t>Total ERGBAGC1</t>
  </si>
  <si>
    <t>ERGBAGB1</t>
  </si>
  <si>
    <t>Punt de connexió de detector volumètric de presència des de</t>
  </si>
  <si>
    <t>Punt de connexió de detector volumètric de presència des de mòdul expandor de zona, incloent-hi cable mànega de comunicació i part proporcional de tub plàstic lliure d'halogens i baixa emissió de fums en execució vista/encastada o en fals sostre. Totalment instal·lat.</t>
  </si>
  <si>
    <t>Punt de conne</t>
  </si>
  <si>
    <t>Punto de conexionado de detector volumétrico de preséncia desde</t>
  </si>
  <si>
    <t>Punto de conexionado de detector volumétrico de preséncia desde módulo expandor de zona</t>
  </si>
  <si>
    <t>Total ERGBAGB1</t>
  </si>
  <si>
    <t>ENCB0AA1</t>
  </si>
  <si>
    <t>Mòdul expansor de zona per a 8 punts de detecció</t>
  </si>
  <si>
    <t>Mòdul expansor de zona per a 8 punts de detecció, amb protecció antisabotatge, placa suport, electrònica i caixa. Totalment instal·lat.</t>
  </si>
  <si>
    <t>BNCB3AAA</t>
  </si>
  <si>
    <t>Módulo expansor de zona para 8 puntos de detección</t>
  </si>
  <si>
    <t>Total ENCB0AA1</t>
  </si>
  <si>
    <t>ERGBAGA1</t>
  </si>
  <si>
    <t>Cablejat i connectat amb bus de mòdul expansor de zona des de c</t>
  </si>
  <si>
    <t>Cablejat i connexionat en bus de mòdul expansor de zona des de central de seguretat, incloent cable mànega de comunicacions LSZH, amb part proporcional de tub plàstic lliure d'halògens i baixa emissió de fums en execució vista/encastat o en fals sostre. Totalment instal·lat</t>
  </si>
  <si>
    <t>BRGB2AGAA</t>
  </si>
  <si>
    <t>Cableado y conexionado en bus de mòdulo expansor de zona desde c</t>
  </si>
  <si>
    <t>Cableado y conexionado en bus de mòdulo expansor de zona desde central de seguridad</t>
  </si>
  <si>
    <t>Total ERGBAGA1</t>
  </si>
  <si>
    <t>ENCCBBA1</t>
  </si>
  <si>
    <t>Teclat consola alfanumèrica amb display LCD de visió gran-angu</t>
  </si>
  <si>
    <t>Teclat consola alfanumèrica amb display LCD de visió gran-angular, amb 2 línies i 16 caràcters, programable per a cada punt de protecció. Inclou brunzidor i dels d'estat. Totalment instal·lat.</t>
  </si>
  <si>
    <t>BNCC1BBA</t>
  </si>
  <si>
    <t>Teclado consola alfanumérica con display LCD de visión gran-angu</t>
  </si>
  <si>
    <t>Teclado consola alfanumérica con display LCD de visión gran-angular</t>
  </si>
  <si>
    <t>Total ENCCBBA1</t>
  </si>
  <si>
    <t>ERGBAGA2</t>
  </si>
  <si>
    <t>Cablejat i connectat amb bus de teclat des de central de seguret</t>
  </si>
  <si>
    <t>Cablejat i connectat amb bus de teclat des de central de seguretat, incloent mànegues de comunicacions LSZH, amb part proporcional de tub de plàstic lliure d'halògens i baixa emissió de fums rígid/flexible en execució vista/encastat/fals sostre. Totalment instal·lat.</t>
  </si>
  <si>
    <t>BRGB2AGAB</t>
  </si>
  <si>
    <t>Cableado y conexionado en bus de teclado desde central de seguri</t>
  </si>
  <si>
    <t>Cableado y conexionado en bus de teclado desde central de seguridad</t>
  </si>
  <si>
    <t>Total ERGBAGA2</t>
  </si>
  <si>
    <t>ENCA20A3</t>
  </si>
  <si>
    <t>Central de seguretat microporcessada bidireccional (Grau 2), par</t>
  </si>
  <si>
    <t>Central de seguretat microporcessada bidireccional (Grau 2), per a 8 zones programables mitjançant mòduls expansors de zona, amb comandament per a consoles multifunció numèriques/alfanumèriques, codis d'accés, relés d'alarma, font d'alimentació i bateria d'emergència per a funcionament de fins a 1 hora d'alarma i 72 hores en repòs. Totalment instal·lada.</t>
  </si>
  <si>
    <t>BNCA2AA</t>
  </si>
  <si>
    <t>Central de seguridad microporcesada bidireccional (Grado 2), par</t>
  </si>
  <si>
    <t>Central de seguridad microporcesada bidireccional (Grado 2), para 8 zonas programables</t>
  </si>
  <si>
    <t>Total ENCA20A3</t>
  </si>
  <si>
    <t>ENCD0AA1</t>
  </si>
  <si>
    <t>Mòdul IP per a connexió de la central de seguretat a xarxes Et</t>
  </si>
  <si>
    <t>Mòdul IP per a connexió de la central de seguretat a xarxes Ethernet sota protocol TCP/IP. Totalment instal·lat.</t>
  </si>
  <si>
    <t>BNCD1AA</t>
  </si>
  <si>
    <t>Módulo IP para conexionado de la central de seguridad a redes Et</t>
  </si>
  <si>
    <t>Módulo IP para conexionado de la central de seguridad a redes Ethernet bajo protocolo TCP/IP</t>
  </si>
  <si>
    <t>Total ENCD0AA1</t>
  </si>
  <si>
    <t>EMCJ1AAA1</t>
  </si>
  <si>
    <t>Font d'alimentació a 12Vcc</t>
  </si>
  <si>
    <t>Fuente de alimentación a 12Vcc. Incluye baterías de emergéncia de 18Ah, transformador, tamper, caja metálica de protección, accesorios y conectores. Totalmente instalada.</t>
  </si>
  <si>
    <t>A0139</t>
  </si>
  <si>
    <t>Ajudant instal·lador de seguretat</t>
  </si>
  <si>
    <t>A0129</t>
  </si>
  <si>
    <t>Oficial 1ª instal·lador de seguretat</t>
  </si>
  <si>
    <t>BMCJ01DDD</t>
  </si>
  <si>
    <t>Tamper</t>
  </si>
  <si>
    <t>BMCJ01CCC</t>
  </si>
  <si>
    <t>Transformador de 220 V/16 V</t>
  </si>
  <si>
    <t>BMCJ01BBB</t>
  </si>
  <si>
    <t>Baterías de emergéncia de 12 Vcc i 18 Ah</t>
  </si>
  <si>
    <t>BMCJ01AAA</t>
  </si>
  <si>
    <t>Fuente de alimentación 12Vcc</t>
  </si>
  <si>
    <t>Total EMCJ1AAA1</t>
  </si>
  <si>
    <t>EMCCABA1</t>
  </si>
  <si>
    <t>Sirena electrònica d'alarma per a exteriors fabricada amb polica</t>
  </si>
  <si>
    <t>Sirena electrònica d'alarma per a exteriors fabricada en policarbonat i de dos tons, amb pilot lluminós intermitent, enbellidor, caixa de protecció d'intempèrie i bateries. Totalment instal·lat.</t>
  </si>
  <si>
    <t>BMCC5ABA</t>
  </si>
  <si>
    <t>Sirena electrónica de alarma para exteriores fabricada en polica</t>
  </si>
  <si>
    <t>Sirena electrónica de alarma para exteriores fabricada en policarbonato y de dos tonos</t>
  </si>
  <si>
    <t>Total EMCCABA1</t>
  </si>
  <si>
    <t>ERGBAGA3</t>
  </si>
  <si>
    <t>Cablejat i connexionat de sirena des de central de seguretat</t>
  </si>
  <si>
    <t>Cablejat i connexionat de sirena des de central de seguretat, incloent cable mànega de comunicacions LSZH, amb part proporcional de tub plàstic lliure d'halògens i baixa emissió de fums rígid/flexible en execució vista/encastat o en fals sostre. Totalment instal·lat</t>
  </si>
  <si>
    <t>BRGB2AGAC</t>
  </si>
  <si>
    <t>Cableado y conexionado de sirena desde central de seguridad</t>
  </si>
  <si>
    <t>Cableado y conexionado de sirena desde central de seguridad, incluyendo cable manguera de comunicaciones LSZH, con parte proporcional de tubo plástico libre de halógenos y baja emisión de humos rígido/flexible en ejecución vista/ encastado o en falso techo. Totalmente instalado</t>
  </si>
  <si>
    <t>Total ERGBAGA3</t>
  </si>
  <si>
    <t>EGHF11A1</t>
  </si>
  <si>
    <t>Programació i posada en marxa del sistema de seguretat anti-int</t>
  </si>
  <si>
    <t>Programació i posada en marxa del sistema de seguretat antiintrusió, incloent-hi programació específica, proves i demostracions per al seu correcte funcionament i operació.</t>
  </si>
  <si>
    <t>BGHA7AA</t>
  </si>
  <si>
    <t>Programación y puesta en march del sistema de seguridad anti-int</t>
  </si>
  <si>
    <t>Programación y puesta en march del sistema de seguridad anti-intrusión</t>
  </si>
  <si>
    <t>Total EGHF11A1</t>
  </si>
  <si>
    <t>Total 01.04.03</t>
  </si>
  <si>
    <t>01.04.06</t>
  </si>
  <si>
    <t>SISTEMA DE CCTV I WIFI</t>
  </si>
  <si>
    <t>EP7HWIF1</t>
  </si>
  <si>
    <t>Punt d'accés wifi</t>
  </si>
  <si>
    <t>Punt d'accés wifi per a sistema centralitzat per a clients 802.11a/b/g/n, alimentació a través de cable de coure PoE 802.3af, 2 antenes integrades, per a la banda 2,4 GHz i 5 GHz, incloent cable de patch de 1 m, accessoris i connectors. Totalment instal·lat.</t>
  </si>
  <si>
    <t>BP7EWIF1</t>
  </si>
  <si>
    <t>Punto de acceso wifi</t>
  </si>
  <si>
    <t>Punto de acceso wifi para sistema centralizado para clientes 802.11a/b/g/n, alimentación a través de cable de cobre PoE 802.3af, 2 antenas integradas, para la banda 2,4 GHz y 5 GHz, incluyendo cable de patch de 1 m, accesorios y conectores. Totalmente instalado.</t>
  </si>
  <si>
    <t>Total EP7HWIF1</t>
  </si>
  <si>
    <t>Total 01.04.06</t>
  </si>
  <si>
    <t>01.04.07</t>
  </si>
  <si>
    <t>INFRAESTRUCTURA COMÚ</t>
  </si>
  <si>
    <t>ELELS0131</t>
  </si>
  <si>
    <t>Safata Rejiband 60x100 GC</t>
  </si>
  <si>
    <t>Subministrament i muntatge de m. de Safata portacables de reixeta tipus Rejiband, marca PEMSA, fabricada en acer al carboni segons UNE 10016-2:94 (prox. UNE-EN ISO 16120), dimensions 100x60 mm i 3 m de longitud, ref. 60232100 amb vora de seguretat, certificat d'assaig de resistència al foc E90, segons DIN 4102-12, marcat N d'AENOR, i sistema de protecció Galvanitzat en Calent segons UNE-EN-ISO 1461-99, amb gruix mitjà de la capa protectora de 70 micres. Fins i tot part proporcional de suports Omega o Reforçats, originals de PEMSA, i altres accessoris necessaris. Tot això d'acord amb la norma UNE-EN-61537 segons el Marcat N d'AENOR.</t>
  </si>
  <si>
    <t>PPEM60232100</t>
  </si>
  <si>
    <t>Rejiband 60x100 GC C5</t>
  </si>
  <si>
    <t>Total ELELS0131</t>
  </si>
  <si>
    <t>ELELS009</t>
  </si>
  <si>
    <t>Safata  Rejiband 60x200 GC</t>
  </si>
  <si>
    <t>Subministrament i muntatge de m. de Bandeja portacables de reixeta tipus Rejiband, marca PEMSA, fabricada en acer al carboni segons UNE 10016-2:94 (prox. UNE-EN ISO 16120), dimensions 200x60 mm i 3 m de longitud, ref. 60232200 amb vora de seguretat, certificat d'assaig de resistència al foc E90, segons DIN 4102-12, marcat N d'AENOR, i sistema de protecció Galvanitzat a Calent segons UNE-EN-ISO 1461-99, amb gruix mitjà de la capa protectora de 70 micres. Fins i tot part proporcional de suports Omega o Reforçats, originals de PEMSA, i altres accessoris necessaris. Tot això dacord amb la norma UNE-EN-61537 segons el Marcat N dAENOR.</t>
  </si>
  <si>
    <t>PPEM60232200</t>
  </si>
  <si>
    <t>Rejiband 60x200 GC C5</t>
  </si>
  <si>
    <t>Total ELELS009</t>
  </si>
  <si>
    <t>Total 01.04.07</t>
  </si>
  <si>
    <t>01.04.09</t>
  </si>
  <si>
    <t>ESCOMESA TELECOMUNICACIONS</t>
  </si>
  <si>
    <t>F2210001</t>
  </si>
  <si>
    <t>Excavació de rases per a cablejat de comunicacions</t>
  </si>
  <si>
    <t>ZANJA</t>
  </si>
  <si>
    <t>Total F2210001</t>
  </si>
  <si>
    <t>EQGA12</t>
  </si>
  <si>
    <t>Filferro guia galvanitzat per a pas de cables instal·lat sota tu</t>
  </si>
  <si>
    <t>Total EQGA12</t>
  </si>
  <si>
    <t>FGE10002</t>
  </si>
  <si>
    <t>Pericó de registre de dim. 600x400x400</t>
  </si>
  <si>
    <t>ERAD70F</t>
  </si>
  <si>
    <t>Tub de polietilè flexible interior llis subterrani, DN110 mm</t>
  </si>
  <si>
    <t>Tub corbable, subministrat en rotllo, de polietilè de doble paret (interior llisa i exterior corrugada), de color taronja, de 110 mm de diàmetre nominal, per a canalització soterrada, resistència a la compressió 250 N, amb grau de protecció IP549 segons UNE 20324 , amb fil guia incorporat. Segons UNE-EN 61386-1, UNE-EN 61386-22 i UNE-EN 50086-2-4 Totalment instal·lat.</t>
  </si>
  <si>
    <t>BRAD8F</t>
  </si>
  <si>
    <t>Tubo de polietileno flexible corrugado con interior liso DN110 m</t>
  </si>
  <si>
    <t>Tubo de polietileno flexible corrugado con interior liso para distribución subterránea, según UNE-EN 50.086-2-4, grado de protección 7, diámetro nominal 63 mm. Totalmente instalado.</t>
  </si>
  <si>
    <t>Total ERAD70F</t>
  </si>
  <si>
    <t>Total 01.04.09</t>
  </si>
  <si>
    <t>01.04.10</t>
  </si>
  <si>
    <t>KIT ALARMA WC PERSONES MOVILITAT REDUIDA</t>
  </si>
  <si>
    <t>SWADERT</t>
  </si>
  <si>
    <t>KIT ALARMA WC</t>
  </si>
  <si>
    <t>Kit d´alarma WC per a persones amb discapacitat
 • inclou tot allò necessari per complir amb un sistema d'alarma d'emergència (DDA CALL o sistema de trucada com a ajuda tècnica a discapacitats) a centres d'assistència o persones amb discapacitat (conforme a DDA, BS 8300, Reial Decret 173/2010, Document Bàsic de Seguretat d'Utilització i Accessibilitat (DB SUA) Secció SUA3.2 Empresament (amb excepció dels cables i fixacions)
 • Controlador de trucades compta amb una sortida de relé lliure de tensió, un control de volum, text a Braille i bateria recarregable de seguretat
 • Punt de RESET remot que inclou indicació visual i audible d'alarma per tranquil·litzar l'usuari que la trucada s'ha produït
Totalment instal·lat i en funcionament</t>
  </si>
  <si>
    <t>Total 01.04.10</t>
  </si>
  <si>
    <t>01.04.11</t>
  </si>
  <si>
    <t>BUCLE MAGNÈTIC PORTÀTIL</t>
  </si>
  <si>
    <t>01.04.111</t>
  </si>
  <si>
    <t>INSTAL.LACIÓ BUCLE MAGNÈTIC  PACK ÀGILS DCL20</t>
  </si>
  <si>
    <t>Subministrament i instal.lació d'equip de bucle magnètic portàtil , PACK ÀGILS DCL20,  compost per:
-1 Amplificador d'inducció
-1 Micròfon de botó
- Cablejat bucle inductiu
-1 Transformador de corrent 
- Senyalística BM
Inclou part proporcional d'elements de muntatge i instal.lació.Completament instal.lat i comprovat.</t>
  </si>
  <si>
    <t>Total 01.04.11</t>
  </si>
  <si>
    <t>Total 01.04</t>
  </si>
  <si>
    <t>01.05</t>
  </si>
  <si>
    <t>PROTECCIÓ CONTRA INCENDIS</t>
  </si>
  <si>
    <t>01.05.00</t>
  </si>
  <si>
    <t>Es consideren inclosos tots els conceptes en relació a legalització, posada en marxa i ajuts de paleta</t>
  </si>
  <si>
    <t>01.05.03</t>
  </si>
  <si>
    <t>SENYALITZACIÓ I SEGURETAT</t>
  </si>
  <si>
    <t>EMDBU005</t>
  </si>
  <si>
    <t>Placa señalización,p/indicación medida salv.+vías evacuación,210</t>
  </si>
  <si>
    <t>Placa senyalització,p/indicació mesura salv.+vies evacuació,210</t>
  </si>
  <si>
    <t>A013M000</t>
  </si>
  <si>
    <t>Ayudante montador</t>
  </si>
  <si>
    <t>BMDBU005</t>
  </si>
  <si>
    <t>Placa señal. medidas salv.+vías evac.,210x297mm,pintura fotolum.</t>
  </si>
  <si>
    <t>Placa de señalitzación interior para indicación de medidas de salvamento y vías de evacuación, de 210 x 297 mm, con pintura fotoluminiscente según normas UNE y DIN, para fijar mecánicamente</t>
  </si>
  <si>
    <t>Total EMDBU005</t>
  </si>
  <si>
    <t>Total 01.05.03</t>
  </si>
  <si>
    <t>01.05.04</t>
  </si>
  <si>
    <t>EXTINCIÓ</t>
  </si>
  <si>
    <t>EM31351J</t>
  </si>
  <si>
    <t>Extintor manual CO2, 5kg, presió incorpo.,pintado,sop.paret</t>
  </si>
  <si>
    <t>Extintor manual de dióxido de carbono, de carga 5 kg, con presión incorporada, pintado, con soporte a pared</t>
  </si>
  <si>
    <t>A012M000</t>
  </si>
  <si>
    <t>BM313511</t>
  </si>
  <si>
    <t>Extintor CO2,5kg,presión incorpo.pintado</t>
  </si>
  <si>
    <t>Extintor de dióxido de carbono, de carga 5 kg, con presión incorporada, pintado</t>
  </si>
  <si>
    <t>BMY31000</t>
  </si>
  <si>
    <t>P.p.elementos especiales p/extint.</t>
  </si>
  <si>
    <t>Parte proporcional de elementos especiales para extintores</t>
  </si>
  <si>
    <t>Total EM31351J</t>
  </si>
  <si>
    <t>EM31261J</t>
  </si>
  <si>
    <t>Extintor manual pols seca poliv.,6kg,pressió incorpo.,pintado,s</t>
  </si>
  <si>
    <t>Extintor manual de pols seca polivalent, de càrrega 6 kg, amb pressió incorporada, pintat, amb suport a paret</t>
  </si>
  <si>
    <t>BM312611</t>
  </si>
  <si>
    <t>Extintor polvo seco poliv.,6kg,presión incorpo.pintado</t>
  </si>
  <si>
    <t>Extintor de polvo seco polivalente, de carga 6 kg, con presión incorporada, pintado</t>
  </si>
  <si>
    <t>Total EM31261J</t>
  </si>
  <si>
    <t>Total 01.05.04</t>
  </si>
  <si>
    <t>Total 01.05</t>
  </si>
  <si>
    <t>01.07</t>
  </si>
  <si>
    <t>VARIS</t>
  </si>
  <si>
    <t>E1KA0001</t>
  </si>
  <si>
    <t>Conjunt d'ajudes d'obra civil</t>
  </si>
  <si>
    <t>Conjunt d'ajudes d'obra civil per deixar les instal·lacions completament acabades, incloent-hi:
Obertura i tapatge de regates.
Obertura de forats en paraments horitzontals i verticals.
Fixació de suports.
Construcció de bancades i fornícules.
Col·locació de caixes per a elements a encastar.
Obertura de forats en sostres falsos de tot tipus i material.
Descàrrega i elevació de materials (si no cal transport especial).
Segellat de forats i buits de pas d'instal·lacions.
Tapes per a registre de muntants i falsos sostres de tot tipus i material per a instal·lacions.
Tapes d'arquetes de tot tipus de terres.
En general, tot allò necessari (material i mà d'obra) per al muntatge de la instal·lació i les afectacions d'obra civil necessàries d'acord amb les instruccions de la direcció facultativa i executiva de l'obra. Totalment realitzat.ección facultativa y ejecutiva de la obra. Totalmente realizado.</t>
  </si>
  <si>
    <t>A0122000</t>
  </si>
  <si>
    <t>Oficial 1a paleta</t>
  </si>
  <si>
    <t>A0132000</t>
  </si>
  <si>
    <t>Ayudante paleta</t>
  </si>
  <si>
    <t>B1KA0001M</t>
  </si>
  <si>
    <t>Material ayuda del paleta de las instalaciones</t>
  </si>
  <si>
    <t>%0127</t>
  </si>
  <si>
    <t>%0126</t>
  </si>
  <si>
    <t>Costes indirectos</t>
  </si>
  <si>
    <t>Total E1KA0001</t>
  </si>
  <si>
    <t>E1KA0002</t>
  </si>
  <si>
    <t>Reblert  i segellat forats</t>
  </si>
  <si>
    <t>Reblert i segellat de tots els forats oberts per al pas d'instal·lacions entre sectors d'incendis, a base de productes adequats per aconseguir un grau de resistència al foc exigit a l'element compatimentador.
Incloent tot el necessari per al muntatge i instal·lació, totalment realitzat.</t>
  </si>
  <si>
    <t>B1KA0002M</t>
  </si>
  <si>
    <t>Total E1KA0002</t>
  </si>
  <si>
    <t>E1KA0003</t>
  </si>
  <si>
    <t>Preparació documentació obra</t>
  </si>
  <si>
    <t>Preparació de tota la documentació d'obra de les instal·lacions segons el plec de condicions generals i instruccions de la DF amb: Plànols de detall i de muntatge en suport informàtic, documentació final d'obra (proves de posada en marxa, instruccions d'operació i manteniment, relació de subministradors, etc.</t>
  </si>
  <si>
    <t>B1KA0003M</t>
  </si>
  <si>
    <t>Documentación de ejecución y final de obra de instalaciones</t>
  </si>
  <si>
    <t>Total E1KA0003</t>
  </si>
  <si>
    <t>EGEA0005</t>
  </si>
  <si>
    <t>Control de Qualitat i Proves</t>
  </si>
  <si>
    <t>Control de Qualitat i Proves que ha de realitzar una empresa externa segons especificacions de Direcció Facultativa.</t>
  </si>
  <si>
    <t>Total EGEA0005</t>
  </si>
  <si>
    <t>Total 01.07</t>
  </si>
  <si>
    <t>01.08</t>
  </si>
  <si>
    <t>SANEJAMENT</t>
  </si>
  <si>
    <t>PD1A-F11H</t>
  </si>
  <si>
    <t>Desag.ap.sanitari tub PVC-U,paret massissa,DN=110</t>
  </si>
  <si>
    <t>Desguàs d'aparell sanitari amb tub de PVC-U de paret massissa, àrea d'aplicació B segons norma UNE-EN 1329-1, classe de reacció al foc B-s1, d0 segons norma UNE-EN 13501-1, de DN 110 mm , fins a baixant, caixa o clavegueró</t>
  </si>
  <si>
    <t>A01-FEPE</t>
  </si>
  <si>
    <t>Ayudante fontanero</t>
  </si>
  <si>
    <t>A0F-000N</t>
  </si>
  <si>
    <t>Oficial 1a fontanero</t>
  </si>
  <si>
    <t>BDW3-FFAA</t>
  </si>
  <si>
    <t>Accesorio genérico p/tub.PVC,D=110mm</t>
  </si>
  <si>
    <t>Accesorio genérico para tubo de PVC de D=110 mm</t>
  </si>
  <si>
    <t>BDW3-FFA8</t>
  </si>
  <si>
    <t>Elemento mont. p/tub.PVC,D=110mm</t>
  </si>
  <si>
    <t>Elemento de montaje para tubo de PVC de D=110 mm</t>
  </si>
  <si>
    <t>BD1A-1NDX</t>
  </si>
  <si>
    <t>Tubo PVC-U pared maciza,área aplicación B,DN=110mm,long.=5m,p/en</t>
  </si>
  <si>
    <t>Tubo de PVC-U de pared maciza, área de aplicación B según norma UNE-EN 1329-1, de DN 110 mm y de longitud 5 m, clase de reacción al fuego B-s1, d0 según norma UNE-EN 13501-1, para encolar</t>
  </si>
  <si>
    <t>A%AUX0010150</t>
  </si>
  <si>
    <t>Total PD1A-F11H</t>
  </si>
  <si>
    <t>PD1A-F11J</t>
  </si>
  <si>
    <t>Desag.ap.sanitari tub PVC-U,paret massissa,DN=50</t>
  </si>
  <si>
    <t>Desguàs d'aparell sanitari amb tub de PVC-U de paret massissa, àrea d'aplicació B segons norma UNE-EN 1329-1, classe de reacció al foc B-s1, d0 segons norma UNE-EN 13501-1, de DN 50 mm , fins a baixant, caixa o clavegueró</t>
  </si>
  <si>
    <t>BDW3-FFAC</t>
  </si>
  <si>
    <t>Accesorio genérico p/tub.PVC,D=50mm</t>
  </si>
  <si>
    <t>Accesorio genérico para tubo de PVC de D=50 mm</t>
  </si>
  <si>
    <t>BDW3-FFAG</t>
  </si>
  <si>
    <t>Elemento mont. p/tub.PVC,D=50mm</t>
  </si>
  <si>
    <t>Elemento de montaje para tubo de PVC de D=50 mm</t>
  </si>
  <si>
    <t>BD1A-1NDU</t>
  </si>
  <si>
    <t>Tubo PVC-U pared maciza,área aplicación B,DN=50mm,long.=5m,p/enc</t>
  </si>
  <si>
    <t>Tubo de PVC-U de pared maciza, área de aplicación B según norma UNE-EN 1329-1, de DN 50 mm y de longitud 5 m, clase de reacción al fuego B-s1, d0 según norma UNE-EN 13501-1, para encolar</t>
  </si>
  <si>
    <t>Total PD1A-F11J</t>
  </si>
  <si>
    <t>PD1A-F11I</t>
  </si>
  <si>
    <t>Desag.ap.sanitari tub PVC-U,paret massissa,DN=40</t>
  </si>
  <si>
    <t>Desguàs d'aparell sanitari amb tub de PVC-U de paret massissa, àrea d'aplicació B segons norma UNE-EN 1329-1, classe de reacció al foc B-s1, d0 segons norma UNE-EN 13501-1, de DN 40 mm , fins a baixant, caixa o clavegueró</t>
  </si>
  <si>
    <t>BDW3-FFAE</t>
  </si>
  <si>
    <t>Accesorio genérico p/tub.PVC,D=32mm</t>
  </si>
  <si>
    <t>Accesorio genérico para tubo de PVC de D=32 mm</t>
  </si>
  <si>
    <t>BDW3-FFAI</t>
  </si>
  <si>
    <t>Elemento mont. p/tub.PVC,D=32mm</t>
  </si>
  <si>
    <t>Elemento de montaje para tubo de PVC de D=32 mm</t>
  </si>
  <si>
    <t>BD1A-1NZDY</t>
  </si>
  <si>
    <t>Tubo PVC-U pared maciza,área aplicación B,DN=40mm,long.=5m,p/enc</t>
  </si>
  <si>
    <t>Tubo de PVC-U de pared maciza, área de aplicación B según norma UNE-EN 1329-1, de DN 32 mm y de longitud 5 m, clase de reacción al fuego B-s1, d0 según norma UNE-EN 13501-1, para encolar</t>
  </si>
  <si>
    <t>Total PD1A-F11I</t>
  </si>
  <si>
    <t>PD7A-EUUX</t>
  </si>
  <si>
    <t>Colector tub de PVC-U de paret estructurada DN 125</t>
  </si>
  <si>
    <t>Colector soterrat amb tub de PVC-U de paret estructurada per a sanejament sense pressió, de DN 125 mm i de SN 4 (4kN/m2) de rigidesa anular, segons UNE-EN 13476-1, per a unió elàstica amb anella elastomèrica, sobre solera de formigó de 15 cm de gruix i llit de sorra de 15 cm gruix</t>
  </si>
  <si>
    <t>A01-FEP3</t>
  </si>
  <si>
    <t>Ayudante colocador</t>
  </si>
  <si>
    <t>A0D-0007</t>
  </si>
  <si>
    <t>Peón</t>
  </si>
  <si>
    <t>A0F-000T</t>
  </si>
  <si>
    <t>Oficial 1a albañil</t>
  </si>
  <si>
    <t>A0F-000D</t>
  </si>
  <si>
    <t>Oficial 1a colocador</t>
  </si>
  <si>
    <t>B03L-05N5</t>
  </si>
  <si>
    <t>t</t>
  </si>
  <si>
    <t>Arena 0 a 3,5 mm</t>
  </si>
  <si>
    <t>Arena de cantera de 0 a 3,5 mm</t>
  </si>
  <si>
    <t>BD7F-1OJ7</t>
  </si>
  <si>
    <t>Tubo PVC-U pared maciza,saneam.s/presión,DN=110mm,SN4,p/unión an</t>
  </si>
  <si>
    <t>Tubo de PVC-U de pared maciza para saneamiento sin presión, de DN 110 mm y de SN 4 (4 kN/m2) de rigidez anular, según norma UNE-EN 1401-1, para unión elástica con anilla elastomérica</t>
  </si>
  <si>
    <t>FECALS</t>
  </si>
  <si>
    <t>Total PD7A-EUUX</t>
  </si>
  <si>
    <t>E7DZD1E1</t>
  </si>
  <si>
    <t>Segellat canonada EI-180, D = 160mm, parets + forjats tallafocs,</t>
  </si>
  <si>
    <t>Segellat de pas de canonada combustible EI-180, de 160 mm de diàmetre a través de parets i forjats tallafocs, amb abraçadora formada per dues peces metàl·liques col·locada superficialment amb cargols</t>
  </si>
  <si>
    <t>ED31Z125</t>
  </si>
  <si>
    <t>Registre p/evacuació, tapa roscada, embellidor, D=125mm, instal.</t>
  </si>
  <si>
    <t>Registre per instal·lació d'evacuació, amb tapa roscada i embellidor, de diàmetre 125 mm, instal·lat</t>
  </si>
  <si>
    <t>Total ED31Z125</t>
  </si>
  <si>
    <t>IFW070X1</t>
  </si>
  <si>
    <t>Pericó 50x50x60cms</t>
  </si>
  <si>
    <t>Formació d'arqueta enterrada, de dimensions interiors 48x48x60 cm, construït amb fàbrica de maó ceràmic calat, de 1/2 peu d'espessor, rebut amb morter de ciment, industrial, M-5, sobre solera de formigó en massa HM-30/B/20/X0+XA2 de 15 cm de gruix arrebossat i brunyit interiorment amb morter de ciment, industrial, amb additiu hidròfug, M-15 formant arestes i cantonades a mitja canya, amb marc i tapa de ferro colat classe B-125 segons UNE-EN 124, per a allotjament de la vàlvula; prèvia excavació amb mitjans manuals i posterior reomplert de l'extradós amb material granular. Inclús morter per a segellat de junts.
Criteri de valoració econòmica: El preu no inclou la vàlvula.
Inclou: Replanteig. Excavació amb mitjans manuals. Eliminació de les terres soltes del fons de l'excavació. Abocat i compactació del formigó en formació de solera. Formació de l'obra de fàbrica amb maons, prèviament humits, col·locats amb morter. Arrebossat i brunyit amb morter, arrodonint els angles del fons i de les parets interiors del pericó. Connexionat dels tubs al pericó. Col·locació de la tapa. Reblert de l'extradós.
Criteri d'amidament de projecte: Nombre d'unitats previstes, segons documentació gràfica de Projecte.
Criteri de mesura d'obra: Es mesurarà el nombre d'unitats realment executades segons especificacions de Projecte.</t>
  </si>
  <si>
    <t>mt10hmf010rRb</t>
  </si>
  <si>
    <t>Formigó HM-30/B/20/X0+XA2, fabricat en central, amb ciment SR.</t>
  </si>
  <si>
    <t>mt04lpc010d</t>
  </si>
  <si>
    <t>Maó ceràmic calat (gero), per revestir, 29x14x10 cm, per a ús en</t>
  </si>
  <si>
    <t>Maó ceràmic calat (gero), per revestir, 29x14x10 cm, per a ús en fàbrica protegida (peça P), densitat 805 kg/m³, segons UNE-EN 771-1.</t>
  </si>
  <si>
    <t>mt08aaa010a</t>
  </si>
  <si>
    <t>Aigua.</t>
  </si>
  <si>
    <t>mt09mif010ca</t>
  </si>
  <si>
    <t>Morter industrial per a obra de paleta, de ciment, color gris, c</t>
  </si>
  <si>
    <t>Morter industrial per a obra de paleta, de ciment, color gris, categoria M-5 (resistència a compressió 5 N/mm²), subministrat en sacs, segons UNE-EN 998-2.</t>
  </si>
  <si>
    <t>mt09mif010la</t>
  </si>
  <si>
    <t>Morter industrial per a obra de paleta, de ciment, color gris, a</t>
  </si>
  <si>
    <t>Morter industrial per a obra de paleta, de ciment, color gris, amb additiu hidròfug, categoria M-15 (resistència a compressió 15 N/mm²), subministrat en sacs, segons UNE-EN 998-2.</t>
  </si>
  <si>
    <t>mt11tfa010b</t>
  </si>
  <si>
    <t>Marc i tapa de ferro colat, 50x50 cm, per pericó registrable, cl</t>
  </si>
  <si>
    <t>Marc i tapa de ferro colat, 50x50 cm, per pericó registrable, classe B-125 segons UNE-EN 124.</t>
  </si>
  <si>
    <t>mt01arr010a</t>
  </si>
  <si>
    <t>Grava de pedrera, de 19 a 25 mm de diàmetre.</t>
  </si>
  <si>
    <t>mo020</t>
  </si>
  <si>
    <t>Oficial 1ª construcción.</t>
  </si>
  <si>
    <t>mo113</t>
  </si>
  <si>
    <t>Peón ordinario construcción.</t>
  </si>
  <si>
    <t>Total IFW070X1</t>
  </si>
  <si>
    <t>Total 01.08</t>
  </si>
  <si>
    <t>Total PALAU</t>
  </si>
  <si>
    <t>Pressupost</t>
  </si>
  <si>
    <t>Codi</t>
  </si>
  <si>
    <t>Resum</t>
  </si>
  <si>
    <t>Comentari</t>
  </si>
  <si>
    <t>Amplada</t>
  </si>
  <si>
    <t>Alçada</t>
  </si>
  <si>
    <t>Quantitat</t>
  </si>
  <si>
    <t>QuanPres</t>
  </si>
  <si>
    <t>Longitut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</si>
</sst>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8" x14ac:knownFonts="1">
    <font>
      <sz val="11"/>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s>
  <fills count="7">
    <fill>
      <patternFill patternType="none"/>
    </fill>
    <fill>
      <patternFill patternType="gray125"/>
    </fill>
    <fill>
      <patternFill patternType="solid">
        <fgColor rgb="FF98C7AF"/>
        <bgColor indexed="64"/>
      </patternFill>
    </fill>
    <fill>
      <patternFill patternType="solid">
        <fgColor rgb="FFFFEDDB"/>
        <bgColor indexed="64"/>
      </patternFill>
    </fill>
    <fill>
      <patternFill patternType="solid">
        <fgColor rgb="FFC0C0C0"/>
        <bgColor indexed="64"/>
      </patternFill>
    </fill>
    <fill>
      <patternFill patternType="solid">
        <fgColor rgb="FFACD1BE"/>
        <bgColor indexed="64"/>
      </patternFill>
    </fill>
    <fill>
      <patternFill patternType="solid">
        <fgColor rgb="FFBFDBCD"/>
        <bgColor indexed="64"/>
      </patternFill>
    </fill>
  </fills>
  <borders count="1">
    <border>
      <left/>
      <right/>
      <top/>
      <bottom/>
      <diagonal/>
    </border>
  </borders>
  <cellStyleXfs count="1">
    <xf numFmtId="0" fontId="0" fillId="0" borderId="0"/>
  </cellStyleXfs>
  <cellXfs count="34">
    <xf numFmtId="0" fontId="0" fillId="0" borderId="0" xfId="0"/>
    <xf numFmtId="0" fontId="0" fillId="0" borderId="0" xfId="0" applyAlignment="1">
      <alignment vertical="top"/>
    </xf>
    <xf numFmtId="0" fontId="1" fillId="0" borderId="0" xfId="0" applyFont="1" applyAlignment="1">
      <alignment vertical="top"/>
    </xf>
    <xf numFmtId="0" fontId="3" fillId="0" borderId="0" xfId="0" applyFont="1" applyAlignment="1">
      <alignment vertical="top"/>
    </xf>
    <xf numFmtId="49" fontId="4" fillId="2" borderId="0" xfId="0" applyNumberFormat="1" applyFont="1" applyFill="1" applyAlignment="1">
      <alignment vertical="top"/>
    </xf>
    <xf numFmtId="0" fontId="4" fillId="2"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49" fontId="6" fillId="3" borderId="0" xfId="0" applyNumberFormat="1" applyFont="1" applyFill="1" applyAlignment="1">
      <alignment vertical="top"/>
    </xf>
    <xf numFmtId="49" fontId="6" fillId="0" borderId="0" xfId="0" applyNumberFormat="1" applyFont="1" applyAlignment="1">
      <alignment vertical="top"/>
    </xf>
    <xf numFmtId="0" fontId="6" fillId="0" borderId="0" xfId="0" applyFont="1" applyAlignment="1">
      <alignment vertical="top"/>
    </xf>
    <xf numFmtId="4" fontId="6" fillId="0" borderId="0" xfId="0" applyNumberFormat="1" applyFont="1" applyAlignment="1">
      <alignment vertical="top"/>
    </xf>
    <xf numFmtId="4" fontId="7" fillId="0" borderId="0" xfId="0" applyNumberFormat="1" applyFont="1" applyAlignment="1">
      <alignment vertical="top"/>
    </xf>
    <xf numFmtId="49" fontId="6" fillId="0" borderId="0" xfId="0" applyNumberFormat="1" applyFont="1" applyAlignment="1">
      <alignment vertical="top" wrapText="1"/>
    </xf>
    <xf numFmtId="49" fontId="4" fillId="0" borderId="0" xfId="0" applyNumberFormat="1" applyFont="1" applyAlignment="1">
      <alignment vertical="top"/>
    </xf>
    <xf numFmtId="3" fontId="6" fillId="0" borderId="0" xfId="0" applyNumberFormat="1" applyFont="1" applyAlignment="1">
      <alignment vertical="top"/>
    </xf>
    <xf numFmtId="4" fontId="5" fillId="0" borderId="0" xfId="0" applyNumberFormat="1" applyFont="1" applyAlignment="1">
      <alignment vertical="top"/>
    </xf>
    <xf numFmtId="0" fontId="6" fillId="4" borderId="0" xfId="0" applyFont="1" applyFill="1" applyAlignment="1">
      <alignment vertical="top"/>
    </xf>
    <xf numFmtId="49" fontId="4" fillId="5" borderId="0" xfId="0" applyNumberFormat="1" applyFont="1" applyFill="1" applyAlignment="1">
      <alignment vertical="top"/>
    </xf>
    <xf numFmtId="0" fontId="4" fillId="5" borderId="0" xfId="0" applyFont="1" applyFill="1" applyAlignment="1">
      <alignment vertical="top"/>
    </xf>
    <xf numFmtId="4" fontId="5" fillId="5" borderId="0" xfId="0" applyNumberFormat="1" applyFont="1" applyFill="1" applyAlignment="1">
      <alignment vertical="top"/>
    </xf>
    <xf numFmtId="164" fontId="6" fillId="0" borderId="0" xfId="0" applyNumberFormat="1" applyFont="1" applyAlignment="1">
      <alignment vertical="top"/>
    </xf>
    <xf numFmtId="165" fontId="6" fillId="0" borderId="0" xfId="0" applyNumberFormat="1" applyFont="1" applyAlignment="1">
      <alignment vertical="top"/>
    </xf>
    <xf numFmtId="164" fontId="7" fillId="0" borderId="0" xfId="0" applyNumberFormat="1" applyFont="1" applyAlignment="1">
      <alignment vertical="top"/>
    </xf>
    <xf numFmtId="49" fontId="4" fillId="6" borderId="0" xfId="0" applyNumberFormat="1" applyFont="1" applyFill="1" applyAlignment="1">
      <alignment vertical="top"/>
    </xf>
    <xf numFmtId="0" fontId="4" fillId="6" borderId="0" xfId="0" applyFont="1" applyFill="1" applyAlignment="1">
      <alignment vertical="top"/>
    </xf>
    <xf numFmtId="4" fontId="5" fillId="6" borderId="0" xfId="0" applyNumberFormat="1" applyFont="1" applyFill="1" applyAlignment="1">
      <alignment vertical="top"/>
    </xf>
    <xf numFmtId="4" fontId="4" fillId="5" borderId="0" xfId="0" applyNumberFormat="1" applyFont="1" applyFill="1" applyAlignment="1">
      <alignment vertical="top"/>
    </xf>
    <xf numFmtId="0" fontId="3" fillId="0" borderId="0" xfId="0" applyFont="1" applyAlignment="1">
      <alignment vertical="top" wrapText="1"/>
    </xf>
    <xf numFmtId="49" fontId="4" fillId="2" borderId="0" xfId="0" applyNumberFormat="1" applyFont="1" applyFill="1" applyAlignment="1">
      <alignment vertical="top" wrapText="1"/>
    </xf>
    <xf numFmtId="0" fontId="6" fillId="0" borderId="0" xfId="0" applyFont="1" applyAlignment="1">
      <alignment vertical="top" wrapText="1"/>
    </xf>
    <xf numFmtId="0" fontId="6" fillId="4" borderId="0" xfId="0" applyFont="1" applyFill="1" applyAlignment="1">
      <alignment vertical="top" wrapText="1"/>
    </xf>
    <xf numFmtId="49" fontId="4" fillId="5" borderId="0" xfId="0" applyNumberFormat="1" applyFont="1" applyFill="1" applyAlignment="1">
      <alignment vertical="top" wrapText="1"/>
    </xf>
    <xf numFmtId="49" fontId="4" fillId="6"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2034A-329C-4046-974D-CE578058CCFA}">
  <dimension ref="A1:M1794"/>
  <sheetViews>
    <sheetView tabSelected="1" workbookViewId="0">
      <pane xSplit="4" ySplit="3" topLeftCell="E4" activePane="bottomRight" state="frozen"/>
      <selection pane="topRight" activeCell="E1" sqref="E1"/>
      <selection pane="bottomLeft" activeCell="A4" sqref="A4"/>
      <selection pane="bottomRight" activeCell="G6" sqref="G6"/>
    </sheetView>
  </sheetViews>
  <sheetFormatPr baseColWidth="10" defaultRowHeight="15" x14ac:dyDescent="0.25"/>
  <cols>
    <col min="1" max="1" width="15.140625" bestFit="1" customWidth="1"/>
    <col min="2" max="2" width="9.5703125" bestFit="1" customWidth="1"/>
    <col min="3" max="3" width="3.7109375" bestFit="1" customWidth="1"/>
    <col min="4" max="4" width="32.85546875" customWidth="1"/>
    <col min="5" max="5" width="13.5703125" bestFit="1" customWidth="1"/>
    <col min="6" max="6" width="12.5703125" bestFit="1" customWidth="1"/>
    <col min="7" max="7" width="8.28515625" bestFit="1" customWidth="1"/>
    <col min="8" max="8" width="7.85546875" bestFit="1" customWidth="1"/>
    <col min="9" max="9" width="6" bestFit="1" customWidth="1"/>
    <col min="10" max="10" width="18.85546875" bestFit="1" customWidth="1"/>
    <col min="11" max="11" width="8" bestFit="1" customWidth="1"/>
    <col min="12" max="13" width="8.7109375" bestFit="1" customWidth="1"/>
  </cols>
  <sheetData>
    <row r="1" spans="1:13" x14ac:dyDescent="0.25">
      <c r="A1" s="1"/>
      <c r="B1" s="1"/>
      <c r="C1" s="1"/>
      <c r="D1" s="1"/>
      <c r="E1" s="1"/>
      <c r="F1" s="1"/>
      <c r="G1" s="1"/>
      <c r="H1" s="1"/>
      <c r="I1" s="1"/>
      <c r="J1" s="1"/>
      <c r="K1" s="1"/>
      <c r="L1" s="1"/>
      <c r="M1" s="1"/>
    </row>
    <row r="2" spans="1:13" ht="18.75" x14ac:dyDescent="0.25">
      <c r="A2" s="2" t="s">
        <v>1355</v>
      </c>
      <c r="B2" s="1"/>
      <c r="C2" s="1"/>
      <c r="D2" s="1"/>
      <c r="E2" s="1"/>
      <c r="F2" s="1"/>
      <c r="G2" s="1"/>
      <c r="H2" s="1"/>
      <c r="I2" s="1"/>
      <c r="J2" s="1"/>
      <c r="K2" s="1"/>
      <c r="L2" s="1"/>
      <c r="M2" s="1"/>
    </row>
    <row r="3" spans="1:13" x14ac:dyDescent="0.25">
      <c r="A3" s="3" t="s">
        <v>1356</v>
      </c>
      <c r="B3" s="3" t="s">
        <v>0</v>
      </c>
      <c r="C3" s="3" t="s">
        <v>1</v>
      </c>
      <c r="D3" s="28" t="s">
        <v>1357</v>
      </c>
      <c r="E3" s="3" t="s">
        <v>1358</v>
      </c>
      <c r="F3" s="3" t="s">
        <v>2</v>
      </c>
      <c r="G3" s="3" t="s">
        <v>1363</v>
      </c>
      <c r="H3" s="3" t="s">
        <v>1359</v>
      </c>
      <c r="I3" s="3" t="s">
        <v>1360</v>
      </c>
      <c r="J3" s="3" t="s">
        <v>1361</v>
      </c>
      <c r="K3" s="3" t="s">
        <v>1362</v>
      </c>
      <c r="L3" s="3" t="s">
        <v>3</v>
      </c>
      <c r="M3" s="3" t="s">
        <v>4</v>
      </c>
    </row>
    <row r="4" spans="1:13" x14ac:dyDescent="0.25">
      <c r="A4" s="4" t="s">
        <v>5</v>
      </c>
      <c r="B4" s="4" t="s">
        <v>6</v>
      </c>
      <c r="C4" s="4" t="s">
        <v>7</v>
      </c>
      <c r="D4" s="29" t="s">
        <v>8</v>
      </c>
      <c r="E4" s="5"/>
      <c r="F4" s="5"/>
      <c r="G4" s="5"/>
      <c r="H4" s="5"/>
      <c r="I4" s="5"/>
      <c r="J4" s="5"/>
      <c r="K4" s="6">
        <f>K7</f>
        <v>1</v>
      </c>
      <c r="L4" s="7">
        <f>L7</f>
        <v>0</v>
      </c>
      <c r="M4" s="7">
        <f>M7</f>
        <v>0</v>
      </c>
    </row>
    <row r="5" spans="1:13" x14ac:dyDescent="0.25">
      <c r="A5" s="8" t="s">
        <v>9</v>
      </c>
      <c r="B5" s="9" t="s">
        <v>10</v>
      </c>
      <c r="C5" s="9" t="s">
        <v>11</v>
      </c>
      <c r="D5" s="13" t="s">
        <v>12</v>
      </c>
      <c r="E5" s="10"/>
      <c r="F5" s="10"/>
      <c r="G5" s="10"/>
      <c r="H5" s="10"/>
      <c r="I5" s="10"/>
      <c r="J5" s="10"/>
      <c r="K5" s="11">
        <v>1</v>
      </c>
      <c r="L5" s="11">
        <v>0</v>
      </c>
      <c r="M5" s="12">
        <f>ROUND(K5*L5,2)</f>
        <v>0</v>
      </c>
    </row>
    <row r="6" spans="1:13" ht="409.5" x14ac:dyDescent="0.25">
      <c r="A6" s="10"/>
      <c r="B6" s="10"/>
      <c r="C6" s="10"/>
      <c r="D6" s="13" t="s">
        <v>13</v>
      </c>
      <c r="E6" s="10"/>
      <c r="F6" s="10"/>
      <c r="G6" s="10"/>
      <c r="H6" s="10"/>
      <c r="I6" s="10"/>
      <c r="J6" s="10"/>
      <c r="K6" s="10"/>
      <c r="L6" s="10"/>
      <c r="M6" s="10"/>
    </row>
    <row r="7" spans="1:13" x14ac:dyDescent="0.25">
      <c r="A7" s="10"/>
      <c r="B7" s="10"/>
      <c r="C7" s="10"/>
      <c r="D7" s="30"/>
      <c r="E7" s="10"/>
      <c r="F7" s="10"/>
      <c r="G7" s="10"/>
      <c r="H7" s="10"/>
      <c r="I7" s="10"/>
      <c r="J7" s="14" t="s">
        <v>14</v>
      </c>
      <c r="K7" s="15">
        <v>1</v>
      </c>
      <c r="L7" s="16">
        <f>M5</f>
        <v>0</v>
      </c>
      <c r="M7" s="16">
        <f>ROUND(K7*L7,2)</f>
        <v>0</v>
      </c>
    </row>
    <row r="8" spans="1:13" ht="0.95" customHeight="1" x14ac:dyDescent="0.25">
      <c r="A8" s="17"/>
      <c r="B8" s="17"/>
      <c r="C8" s="17"/>
      <c r="D8" s="31"/>
      <c r="E8" s="17"/>
      <c r="F8" s="17"/>
      <c r="G8" s="17"/>
      <c r="H8" s="17"/>
      <c r="I8" s="17"/>
      <c r="J8" s="17"/>
      <c r="K8" s="17"/>
      <c r="L8" s="17"/>
      <c r="M8" s="17"/>
    </row>
    <row r="9" spans="1:13" x14ac:dyDescent="0.25">
      <c r="A9" s="4" t="s">
        <v>15</v>
      </c>
      <c r="B9" s="4" t="s">
        <v>6</v>
      </c>
      <c r="C9" s="4" t="s">
        <v>7</v>
      </c>
      <c r="D9" s="29" t="s">
        <v>16</v>
      </c>
      <c r="E9" s="5"/>
      <c r="F9" s="5"/>
      <c r="G9" s="5"/>
      <c r="H9" s="5"/>
      <c r="I9" s="5"/>
      <c r="J9" s="5"/>
      <c r="K9" s="6">
        <f>K114</f>
        <v>1</v>
      </c>
      <c r="L9" s="7">
        <f>L114</f>
        <v>3156.3</v>
      </c>
      <c r="M9" s="7">
        <f>M114</f>
        <v>3156.3</v>
      </c>
    </row>
    <row r="10" spans="1:13" x14ac:dyDescent="0.25">
      <c r="A10" s="18" t="s">
        <v>17</v>
      </c>
      <c r="B10" s="18" t="s">
        <v>6</v>
      </c>
      <c r="C10" s="18" t="s">
        <v>7</v>
      </c>
      <c r="D10" s="32" t="s">
        <v>18</v>
      </c>
      <c r="E10" s="19"/>
      <c r="F10" s="19"/>
      <c r="G10" s="19"/>
      <c r="H10" s="19"/>
      <c r="I10" s="19"/>
      <c r="J10" s="19"/>
      <c r="K10" s="20">
        <f>K14</f>
        <v>1</v>
      </c>
      <c r="L10" s="20">
        <f>L14</f>
        <v>0</v>
      </c>
      <c r="M10" s="20">
        <f>M14</f>
        <v>0</v>
      </c>
    </row>
    <row r="11" spans="1:13" ht="33.75" x14ac:dyDescent="0.25">
      <c r="A11" s="10"/>
      <c r="B11" s="10"/>
      <c r="C11" s="10"/>
      <c r="D11" s="13" t="s">
        <v>19</v>
      </c>
      <c r="E11" s="10"/>
      <c r="F11" s="10"/>
      <c r="G11" s="10"/>
      <c r="H11" s="10"/>
      <c r="I11" s="10"/>
      <c r="J11" s="10"/>
      <c r="K11" s="10"/>
      <c r="L11" s="10"/>
      <c r="M11" s="10"/>
    </row>
    <row r="12" spans="1:13" x14ac:dyDescent="0.25">
      <c r="A12" s="8" t="s">
        <v>20</v>
      </c>
      <c r="B12" s="9" t="s">
        <v>10</v>
      </c>
      <c r="C12" s="9" t="s">
        <v>7</v>
      </c>
      <c r="D12" s="13" t="s">
        <v>18</v>
      </c>
      <c r="E12" s="10"/>
      <c r="F12" s="10"/>
      <c r="G12" s="10"/>
      <c r="H12" s="10"/>
      <c r="I12" s="10"/>
      <c r="J12" s="10"/>
      <c r="K12" s="11">
        <v>1</v>
      </c>
      <c r="L12" s="11">
        <v>0</v>
      </c>
      <c r="M12" s="12">
        <f>ROUND(K12*L12,2)</f>
        <v>0</v>
      </c>
    </row>
    <row r="13" spans="1:13" ht="33.75" x14ac:dyDescent="0.25">
      <c r="A13" s="10"/>
      <c r="B13" s="10"/>
      <c r="C13" s="10"/>
      <c r="D13" s="13" t="s">
        <v>21</v>
      </c>
      <c r="E13" s="10"/>
      <c r="F13" s="10"/>
      <c r="G13" s="10"/>
      <c r="H13" s="10"/>
      <c r="I13" s="10"/>
      <c r="J13" s="10"/>
      <c r="K13" s="10"/>
      <c r="L13" s="10"/>
      <c r="M13" s="10"/>
    </row>
    <row r="14" spans="1:13" x14ac:dyDescent="0.25">
      <c r="A14" s="10"/>
      <c r="B14" s="10"/>
      <c r="C14" s="10"/>
      <c r="D14" s="30"/>
      <c r="E14" s="10"/>
      <c r="F14" s="10"/>
      <c r="G14" s="10"/>
      <c r="H14" s="10"/>
      <c r="I14" s="10"/>
      <c r="J14" s="14" t="s">
        <v>22</v>
      </c>
      <c r="K14" s="11">
        <v>1</v>
      </c>
      <c r="L14" s="16">
        <f>M12</f>
        <v>0</v>
      </c>
      <c r="M14" s="16">
        <f>ROUND(K14*L14,2)</f>
        <v>0</v>
      </c>
    </row>
    <row r="15" spans="1:13" ht="0.95" customHeight="1" x14ac:dyDescent="0.25">
      <c r="A15" s="17"/>
      <c r="B15" s="17"/>
      <c r="C15" s="17"/>
      <c r="D15" s="31"/>
      <c r="E15" s="17"/>
      <c r="F15" s="17"/>
      <c r="G15" s="17"/>
      <c r="H15" s="17"/>
      <c r="I15" s="17"/>
      <c r="J15" s="17"/>
      <c r="K15" s="17"/>
      <c r="L15" s="17"/>
      <c r="M15" s="17"/>
    </row>
    <row r="16" spans="1:13" x14ac:dyDescent="0.25">
      <c r="A16" s="18" t="s">
        <v>23</v>
      </c>
      <c r="B16" s="18" t="s">
        <v>6</v>
      </c>
      <c r="C16" s="18" t="s">
        <v>7</v>
      </c>
      <c r="D16" s="32" t="s">
        <v>24</v>
      </c>
      <c r="E16" s="19"/>
      <c r="F16" s="19"/>
      <c r="G16" s="19"/>
      <c r="H16" s="19"/>
      <c r="I16" s="19"/>
      <c r="J16" s="19"/>
      <c r="K16" s="20">
        <f>K112</f>
        <v>1</v>
      </c>
      <c r="L16" s="20">
        <f>L112</f>
        <v>3156.3</v>
      </c>
      <c r="M16" s="20">
        <f>M112</f>
        <v>3156.3</v>
      </c>
    </row>
    <row r="17" spans="1:13" x14ac:dyDescent="0.25">
      <c r="A17" s="8" t="s">
        <v>25</v>
      </c>
      <c r="B17" s="9" t="s">
        <v>10</v>
      </c>
      <c r="C17" s="9" t="s">
        <v>26</v>
      </c>
      <c r="D17" s="13" t="s">
        <v>27</v>
      </c>
      <c r="E17" s="10"/>
      <c r="F17" s="10"/>
      <c r="G17" s="10"/>
      <c r="H17" s="10"/>
      <c r="I17" s="10"/>
      <c r="J17" s="10"/>
      <c r="K17" s="12">
        <f>K28</f>
        <v>10</v>
      </c>
      <c r="L17" s="12">
        <f>L28</f>
        <v>9.1999999999999993</v>
      </c>
      <c r="M17" s="12">
        <f>M28</f>
        <v>92</v>
      </c>
    </row>
    <row r="18" spans="1:13" ht="292.5" x14ac:dyDescent="0.25">
      <c r="A18" s="10"/>
      <c r="B18" s="10"/>
      <c r="C18" s="10"/>
      <c r="D18" s="13" t="s">
        <v>28</v>
      </c>
      <c r="E18" s="10"/>
      <c r="F18" s="10"/>
      <c r="G18" s="10"/>
      <c r="H18" s="10"/>
      <c r="I18" s="10"/>
      <c r="J18" s="10"/>
      <c r="K18" s="10"/>
      <c r="L18" s="10"/>
      <c r="M18" s="10"/>
    </row>
    <row r="19" spans="1:13" ht="33.75" x14ac:dyDescent="0.25">
      <c r="A19" s="9" t="s">
        <v>29</v>
      </c>
      <c r="B19" s="9" t="s">
        <v>30</v>
      </c>
      <c r="C19" s="9" t="s">
        <v>11</v>
      </c>
      <c r="D19" s="13" t="s">
        <v>31</v>
      </c>
      <c r="E19" s="10"/>
      <c r="F19" s="10"/>
      <c r="G19" s="10"/>
      <c r="H19" s="10"/>
      <c r="I19" s="10"/>
      <c r="J19" s="10"/>
      <c r="K19" s="21">
        <v>1</v>
      </c>
      <c r="L19" s="11">
        <v>0.23</v>
      </c>
      <c r="M19" s="12">
        <f>ROUND(K19*L19,2)</f>
        <v>0.23</v>
      </c>
    </row>
    <row r="20" spans="1:13" ht="56.25" x14ac:dyDescent="0.25">
      <c r="A20" s="10"/>
      <c r="B20" s="10"/>
      <c r="C20" s="10"/>
      <c r="D20" s="13" t="s">
        <v>32</v>
      </c>
      <c r="E20" s="10"/>
      <c r="F20" s="10"/>
      <c r="G20" s="10"/>
      <c r="H20" s="10"/>
      <c r="I20" s="10"/>
      <c r="J20" s="10"/>
      <c r="K20" s="10"/>
      <c r="L20" s="10"/>
      <c r="M20" s="10"/>
    </row>
    <row r="21" spans="1:13" ht="33.75" x14ac:dyDescent="0.25">
      <c r="A21" s="9" t="s">
        <v>33</v>
      </c>
      <c r="B21" s="9" t="s">
        <v>30</v>
      </c>
      <c r="C21" s="9" t="s">
        <v>26</v>
      </c>
      <c r="D21" s="13" t="s">
        <v>34</v>
      </c>
      <c r="E21" s="10"/>
      <c r="F21" s="10"/>
      <c r="G21" s="10"/>
      <c r="H21" s="10"/>
      <c r="I21" s="10"/>
      <c r="J21" s="10"/>
      <c r="K21" s="21">
        <v>1</v>
      </c>
      <c r="L21" s="11">
        <v>6</v>
      </c>
      <c r="M21" s="12">
        <f>ROUND(K21*L21,2)</f>
        <v>6</v>
      </c>
    </row>
    <row r="22" spans="1:13" ht="101.25" x14ac:dyDescent="0.25">
      <c r="A22" s="10"/>
      <c r="B22" s="10"/>
      <c r="C22" s="10"/>
      <c r="D22" s="13" t="s">
        <v>35</v>
      </c>
      <c r="E22" s="10"/>
      <c r="F22" s="10"/>
      <c r="G22" s="10"/>
      <c r="H22" s="10"/>
      <c r="I22" s="10"/>
      <c r="J22" s="10"/>
      <c r="K22" s="10"/>
      <c r="L22" s="10"/>
      <c r="M22" s="10"/>
    </row>
    <row r="23" spans="1:13" x14ac:dyDescent="0.25">
      <c r="A23" s="9" t="s">
        <v>36</v>
      </c>
      <c r="B23" s="9" t="s">
        <v>37</v>
      </c>
      <c r="C23" s="9" t="s">
        <v>38</v>
      </c>
      <c r="D23" s="13" t="s">
        <v>39</v>
      </c>
      <c r="E23" s="10"/>
      <c r="F23" s="10"/>
      <c r="G23" s="10"/>
      <c r="H23" s="10"/>
      <c r="I23" s="10"/>
      <c r="J23" s="10"/>
      <c r="K23" s="21">
        <v>5.0999999999999997E-2</v>
      </c>
      <c r="L23" s="11">
        <v>29.34</v>
      </c>
      <c r="M23" s="12">
        <f>ROUND(K23*L23,2)</f>
        <v>1.5</v>
      </c>
    </row>
    <row r="24" spans="1:13" x14ac:dyDescent="0.25">
      <c r="A24" s="10"/>
      <c r="B24" s="10"/>
      <c r="C24" s="10"/>
      <c r="D24" s="13" t="s">
        <v>39</v>
      </c>
      <c r="E24" s="10"/>
      <c r="F24" s="10"/>
      <c r="G24" s="10"/>
      <c r="H24" s="10"/>
      <c r="I24" s="10"/>
      <c r="J24" s="10"/>
      <c r="K24" s="10"/>
      <c r="L24" s="10"/>
      <c r="M24" s="10"/>
    </row>
    <row r="25" spans="1:13" x14ac:dyDescent="0.25">
      <c r="A25" s="9" t="s">
        <v>40</v>
      </c>
      <c r="B25" s="9" t="s">
        <v>37</v>
      </c>
      <c r="C25" s="9" t="s">
        <v>38</v>
      </c>
      <c r="D25" s="13" t="s">
        <v>41</v>
      </c>
      <c r="E25" s="10"/>
      <c r="F25" s="10"/>
      <c r="G25" s="10"/>
      <c r="H25" s="10"/>
      <c r="I25" s="10"/>
      <c r="J25" s="10"/>
      <c r="K25" s="21">
        <v>5.0999999999999997E-2</v>
      </c>
      <c r="L25" s="11">
        <v>25.25</v>
      </c>
      <c r="M25" s="12">
        <f>ROUND(K25*L25,2)</f>
        <v>1.29</v>
      </c>
    </row>
    <row r="26" spans="1:13" x14ac:dyDescent="0.25">
      <c r="A26" s="10"/>
      <c r="B26" s="10"/>
      <c r="C26" s="10"/>
      <c r="D26" s="13" t="s">
        <v>41</v>
      </c>
      <c r="E26" s="10"/>
      <c r="F26" s="10"/>
      <c r="G26" s="10"/>
      <c r="H26" s="10"/>
      <c r="I26" s="10"/>
      <c r="J26" s="10"/>
      <c r="K26" s="10"/>
      <c r="L26" s="10"/>
      <c r="M26" s="10"/>
    </row>
    <row r="27" spans="1:13" x14ac:dyDescent="0.25">
      <c r="A27" s="9" t="s">
        <v>42</v>
      </c>
      <c r="B27" s="9" t="s">
        <v>43</v>
      </c>
      <c r="C27" s="9" t="s">
        <v>44</v>
      </c>
      <c r="D27" s="13" t="s">
        <v>45</v>
      </c>
      <c r="E27" s="10"/>
      <c r="F27" s="10"/>
      <c r="G27" s="10"/>
      <c r="H27" s="10"/>
      <c r="I27" s="10"/>
      <c r="J27" s="10"/>
      <c r="K27" s="21">
        <v>0.09</v>
      </c>
      <c r="L27" s="11">
        <v>2</v>
      </c>
      <c r="M27" s="12">
        <f>ROUND(K27*L27,2)</f>
        <v>0.18</v>
      </c>
    </row>
    <row r="28" spans="1:13" x14ac:dyDescent="0.25">
      <c r="A28" s="10"/>
      <c r="B28" s="10"/>
      <c r="C28" s="10"/>
      <c r="D28" s="30"/>
      <c r="E28" s="10"/>
      <c r="F28" s="10"/>
      <c r="G28" s="10"/>
      <c r="H28" s="10"/>
      <c r="I28" s="10"/>
      <c r="J28" s="14" t="s">
        <v>46</v>
      </c>
      <c r="K28" s="11">
        <v>10</v>
      </c>
      <c r="L28" s="16">
        <f>M19+M21+M23+M25+M27</f>
        <v>9.1999999999999993</v>
      </c>
      <c r="M28" s="16">
        <f>ROUND(K28*L28,2)</f>
        <v>92</v>
      </c>
    </row>
    <row r="29" spans="1:13" ht="0.95" customHeight="1" x14ac:dyDescent="0.25">
      <c r="A29" s="17"/>
      <c r="B29" s="17"/>
      <c r="C29" s="17"/>
      <c r="D29" s="31"/>
      <c r="E29" s="17"/>
      <c r="F29" s="17"/>
      <c r="G29" s="17"/>
      <c r="H29" s="17"/>
      <c r="I29" s="17"/>
      <c r="J29" s="17"/>
      <c r="K29" s="17"/>
      <c r="L29" s="17"/>
      <c r="M29" s="17"/>
    </row>
    <row r="30" spans="1:13" x14ac:dyDescent="0.25">
      <c r="A30" s="8" t="s">
        <v>47</v>
      </c>
      <c r="B30" s="9" t="s">
        <v>10</v>
      </c>
      <c r="C30" s="9" t="s">
        <v>26</v>
      </c>
      <c r="D30" s="13" t="s">
        <v>48</v>
      </c>
      <c r="E30" s="10"/>
      <c r="F30" s="10"/>
      <c r="G30" s="10"/>
      <c r="H30" s="10"/>
      <c r="I30" s="10"/>
      <c r="J30" s="10"/>
      <c r="K30" s="12">
        <f>K41</f>
        <v>10</v>
      </c>
      <c r="L30" s="12">
        <f>L41</f>
        <v>14.91</v>
      </c>
      <c r="M30" s="12">
        <f>M41</f>
        <v>149.1</v>
      </c>
    </row>
    <row r="31" spans="1:13" ht="303.75" x14ac:dyDescent="0.25">
      <c r="A31" s="10"/>
      <c r="B31" s="10"/>
      <c r="C31" s="10"/>
      <c r="D31" s="13" t="s">
        <v>49</v>
      </c>
      <c r="E31" s="10"/>
      <c r="F31" s="10"/>
      <c r="G31" s="10"/>
      <c r="H31" s="10"/>
      <c r="I31" s="10"/>
      <c r="J31" s="10"/>
      <c r="K31" s="10"/>
      <c r="L31" s="10"/>
      <c r="M31" s="10"/>
    </row>
    <row r="32" spans="1:13" ht="33.75" x14ac:dyDescent="0.25">
      <c r="A32" s="9" t="s">
        <v>50</v>
      </c>
      <c r="B32" s="9" t="s">
        <v>30</v>
      </c>
      <c r="C32" s="9" t="s">
        <v>11</v>
      </c>
      <c r="D32" s="13" t="s">
        <v>31</v>
      </c>
      <c r="E32" s="10"/>
      <c r="F32" s="10"/>
      <c r="G32" s="10"/>
      <c r="H32" s="10"/>
      <c r="I32" s="10"/>
      <c r="J32" s="10"/>
      <c r="K32" s="21">
        <v>1</v>
      </c>
      <c r="L32" s="11">
        <v>0.41</v>
      </c>
      <c r="M32" s="12">
        <f>ROUND(K32*L32,2)</f>
        <v>0.41</v>
      </c>
    </row>
    <row r="33" spans="1:13" ht="56.25" x14ac:dyDescent="0.25">
      <c r="A33" s="10"/>
      <c r="B33" s="10"/>
      <c r="C33" s="10"/>
      <c r="D33" s="13" t="s">
        <v>51</v>
      </c>
      <c r="E33" s="10"/>
      <c r="F33" s="10"/>
      <c r="G33" s="10"/>
      <c r="H33" s="10"/>
      <c r="I33" s="10"/>
      <c r="J33" s="10"/>
      <c r="K33" s="10"/>
      <c r="L33" s="10"/>
      <c r="M33" s="10"/>
    </row>
    <row r="34" spans="1:13" ht="33.75" x14ac:dyDescent="0.25">
      <c r="A34" s="9" t="s">
        <v>52</v>
      </c>
      <c r="B34" s="9" t="s">
        <v>30</v>
      </c>
      <c r="C34" s="9" t="s">
        <v>26</v>
      </c>
      <c r="D34" s="13" t="s">
        <v>53</v>
      </c>
      <c r="E34" s="10"/>
      <c r="F34" s="10"/>
      <c r="G34" s="10"/>
      <c r="H34" s="10"/>
      <c r="I34" s="10"/>
      <c r="J34" s="10"/>
      <c r="K34" s="21">
        <v>1</v>
      </c>
      <c r="L34" s="11">
        <v>10.71</v>
      </c>
      <c r="M34" s="12">
        <f>ROUND(K34*L34,2)</f>
        <v>10.71</v>
      </c>
    </row>
    <row r="35" spans="1:13" ht="101.25" x14ac:dyDescent="0.25">
      <c r="A35" s="10"/>
      <c r="B35" s="10"/>
      <c r="C35" s="10"/>
      <c r="D35" s="13" t="s">
        <v>54</v>
      </c>
      <c r="E35" s="10"/>
      <c r="F35" s="10"/>
      <c r="G35" s="10"/>
      <c r="H35" s="10"/>
      <c r="I35" s="10"/>
      <c r="J35" s="10"/>
      <c r="K35" s="10"/>
      <c r="L35" s="10"/>
      <c r="M35" s="10"/>
    </row>
    <row r="36" spans="1:13" x14ac:dyDescent="0.25">
      <c r="A36" s="9" t="s">
        <v>36</v>
      </c>
      <c r="B36" s="9" t="s">
        <v>37</v>
      </c>
      <c r="C36" s="9" t="s">
        <v>38</v>
      </c>
      <c r="D36" s="13" t="s">
        <v>39</v>
      </c>
      <c r="E36" s="10"/>
      <c r="F36" s="10"/>
      <c r="G36" s="10"/>
      <c r="H36" s="10"/>
      <c r="I36" s="10"/>
      <c r="J36" s="10"/>
      <c r="K36" s="21">
        <v>6.4000000000000001E-2</v>
      </c>
      <c r="L36" s="11">
        <v>29.34</v>
      </c>
      <c r="M36" s="12">
        <f>ROUND(K36*L36,2)</f>
        <v>1.88</v>
      </c>
    </row>
    <row r="37" spans="1:13" x14ac:dyDescent="0.25">
      <c r="A37" s="10"/>
      <c r="B37" s="10"/>
      <c r="C37" s="10"/>
      <c r="D37" s="13" t="s">
        <v>39</v>
      </c>
      <c r="E37" s="10"/>
      <c r="F37" s="10"/>
      <c r="G37" s="10"/>
      <c r="H37" s="10"/>
      <c r="I37" s="10"/>
      <c r="J37" s="10"/>
      <c r="K37" s="10"/>
      <c r="L37" s="10"/>
      <c r="M37" s="10"/>
    </row>
    <row r="38" spans="1:13" x14ac:dyDescent="0.25">
      <c r="A38" s="9" t="s">
        <v>40</v>
      </c>
      <c r="B38" s="9" t="s">
        <v>37</v>
      </c>
      <c r="C38" s="9" t="s">
        <v>38</v>
      </c>
      <c r="D38" s="13" t="s">
        <v>41</v>
      </c>
      <c r="E38" s="10"/>
      <c r="F38" s="10"/>
      <c r="G38" s="10"/>
      <c r="H38" s="10"/>
      <c r="I38" s="10"/>
      <c r="J38" s="10"/>
      <c r="K38" s="21">
        <v>6.4000000000000001E-2</v>
      </c>
      <c r="L38" s="11">
        <v>25.25</v>
      </c>
      <c r="M38" s="12">
        <f>ROUND(K38*L38,2)</f>
        <v>1.62</v>
      </c>
    </row>
    <row r="39" spans="1:13" x14ac:dyDescent="0.25">
      <c r="A39" s="10"/>
      <c r="B39" s="10"/>
      <c r="C39" s="10"/>
      <c r="D39" s="13" t="s">
        <v>41</v>
      </c>
      <c r="E39" s="10"/>
      <c r="F39" s="10"/>
      <c r="G39" s="10"/>
      <c r="H39" s="10"/>
      <c r="I39" s="10"/>
      <c r="J39" s="10"/>
      <c r="K39" s="10"/>
      <c r="L39" s="10"/>
      <c r="M39" s="10"/>
    </row>
    <row r="40" spans="1:13" x14ac:dyDescent="0.25">
      <c r="A40" s="9" t="s">
        <v>42</v>
      </c>
      <c r="B40" s="9" t="s">
        <v>43</v>
      </c>
      <c r="C40" s="9" t="s">
        <v>44</v>
      </c>
      <c r="D40" s="13" t="s">
        <v>45</v>
      </c>
      <c r="E40" s="10"/>
      <c r="F40" s="10"/>
      <c r="G40" s="10"/>
      <c r="H40" s="10"/>
      <c r="I40" s="10"/>
      <c r="J40" s="10"/>
      <c r="K40" s="21">
        <v>0.14599999999999999</v>
      </c>
      <c r="L40" s="11">
        <v>2</v>
      </c>
      <c r="M40" s="12">
        <f>ROUND(K40*L40,2)</f>
        <v>0.28999999999999998</v>
      </c>
    </row>
    <row r="41" spans="1:13" x14ac:dyDescent="0.25">
      <c r="A41" s="10"/>
      <c r="B41" s="10"/>
      <c r="C41" s="10"/>
      <c r="D41" s="30"/>
      <c r="E41" s="10"/>
      <c r="F41" s="10"/>
      <c r="G41" s="10"/>
      <c r="H41" s="10"/>
      <c r="I41" s="10"/>
      <c r="J41" s="14" t="s">
        <v>55</v>
      </c>
      <c r="K41" s="11">
        <v>10</v>
      </c>
      <c r="L41" s="16">
        <f>M32+M34+M36+M38+M40</f>
        <v>14.91</v>
      </c>
      <c r="M41" s="16">
        <f>ROUND(K41*L41,2)</f>
        <v>149.1</v>
      </c>
    </row>
    <row r="42" spans="1:13" ht="0.95" customHeight="1" x14ac:dyDescent="0.25">
      <c r="A42" s="17"/>
      <c r="B42" s="17"/>
      <c r="C42" s="17"/>
      <c r="D42" s="31"/>
      <c r="E42" s="17"/>
      <c r="F42" s="17"/>
      <c r="G42" s="17"/>
      <c r="H42" s="17"/>
      <c r="I42" s="17"/>
      <c r="J42" s="17"/>
      <c r="K42" s="17"/>
      <c r="L42" s="17"/>
      <c r="M42" s="17"/>
    </row>
    <row r="43" spans="1:13" x14ac:dyDescent="0.25">
      <c r="A43" s="8" t="s">
        <v>56</v>
      </c>
      <c r="B43" s="9" t="s">
        <v>10</v>
      </c>
      <c r="C43" s="9" t="s">
        <v>26</v>
      </c>
      <c r="D43" s="13" t="s">
        <v>57</v>
      </c>
      <c r="E43" s="10"/>
      <c r="F43" s="10"/>
      <c r="G43" s="10"/>
      <c r="H43" s="10"/>
      <c r="I43" s="10"/>
      <c r="J43" s="10"/>
      <c r="K43" s="12">
        <f>K54</f>
        <v>25</v>
      </c>
      <c r="L43" s="12">
        <f>L54</f>
        <v>19.579999999999998</v>
      </c>
      <c r="M43" s="12">
        <f>M54</f>
        <v>489.5</v>
      </c>
    </row>
    <row r="44" spans="1:13" ht="315" x14ac:dyDescent="0.25">
      <c r="A44" s="10"/>
      <c r="B44" s="10"/>
      <c r="C44" s="10"/>
      <c r="D44" s="13" t="s">
        <v>58</v>
      </c>
      <c r="E44" s="10"/>
      <c r="F44" s="10"/>
      <c r="G44" s="10"/>
      <c r="H44" s="10"/>
      <c r="I44" s="10"/>
      <c r="J44" s="10"/>
      <c r="K44" s="10"/>
      <c r="L44" s="10"/>
      <c r="M44" s="10"/>
    </row>
    <row r="45" spans="1:13" ht="33.75" x14ac:dyDescent="0.25">
      <c r="A45" s="9" t="s">
        <v>59</v>
      </c>
      <c r="B45" s="9" t="s">
        <v>30</v>
      </c>
      <c r="C45" s="9" t="s">
        <v>11</v>
      </c>
      <c r="D45" s="13" t="s">
        <v>31</v>
      </c>
      <c r="E45" s="10"/>
      <c r="F45" s="10"/>
      <c r="G45" s="10"/>
      <c r="H45" s="10"/>
      <c r="I45" s="10"/>
      <c r="J45" s="10"/>
      <c r="K45" s="21">
        <v>1</v>
      </c>
      <c r="L45" s="11">
        <v>0.56000000000000005</v>
      </c>
      <c r="M45" s="12">
        <f>ROUND(K45*L45,2)</f>
        <v>0.56000000000000005</v>
      </c>
    </row>
    <row r="46" spans="1:13" ht="56.25" x14ac:dyDescent="0.25">
      <c r="A46" s="10"/>
      <c r="B46" s="10"/>
      <c r="C46" s="10"/>
      <c r="D46" s="13" t="s">
        <v>60</v>
      </c>
      <c r="E46" s="10"/>
      <c r="F46" s="10"/>
      <c r="G46" s="10"/>
      <c r="H46" s="10"/>
      <c r="I46" s="10"/>
      <c r="J46" s="10"/>
      <c r="K46" s="10"/>
      <c r="L46" s="10"/>
      <c r="M46" s="10"/>
    </row>
    <row r="47" spans="1:13" ht="33.75" x14ac:dyDescent="0.25">
      <c r="A47" s="9" t="s">
        <v>61</v>
      </c>
      <c r="B47" s="9" t="s">
        <v>30</v>
      </c>
      <c r="C47" s="9" t="s">
        <v>26</v>
      </c>
      <c r="D47" s="13" t="s">
        <v>62</v>
      </c>
      <c r="E47" s="10"/>
      <c r="F47" s="10"/>
      <c r="G47" s="10"/>
      <c r="H47" s="10"/>
      <c r="I47" s="10"/>
      <c r="J47" s="10"/>
      <c r="K47" s="21">
        <v>1</v>
      </c>
      <c r="L47" s="11">
        <v>14.44</v>
      </c>
      <c r="M47" s="12">
        <f>ROUND(K47*L47,2)</f>
        <v>14.44</v>
      </c>
    </row>
    <row r="48" spans="1:13" ht="101.25" x14ac:dyDescent="0.25">
      <c r="A48" s="10"/>
      <c r="B48" s="10"/>
      <c r="C48" s="10"/>
      <c r="D48" s="13" t="s">
        <v>63</v>
      </c>
      <c r="E48" s="10"/>
      <c r="F48" s="10"/>
      <c r="G48" s="10"/>
      <c r="H48" s="10"/>
      <c r="I48" s="10"/>
      <c r="J48" s="10"/>
      <c r="K48" s="10"/>
      <c r="L48" s="10"/>
      <c r="M48" s="10"/>
    </row>
    <row r="49" spans="1:13" x14ac:dyDescent="0.25">
      <c r="A49" s="9" t="s">
        <v>36</v>
      </c>
      <c r="B49" s="9" t="s">
        <v>37</v>
      </c>
      <c r="C49" s="9" t="s">
        <v>38</v>
      </c>
      <c r="D49" s="13" t="s">
        <v>39</v>
      </c>
      <c r="E49" s="10"/>
      <c r="F49" s="10"/>
      <c r="G49" s="10"/>
      <c r="H49" s="10"/>
      <c r="I49" s="10"/>
      <c r="J49" s="10"/>
      <c r="K49" s="21">
        <v>7.6999999999999999E-2</v>
      </c>
      <c r="L49" s="11">
        <v>29.34</v>
      </c>
      <c r="M49" s="12">
        <f>ROUND(K49*L49,2)</f>
        <v>2.2599999999999998</v>
      </c>
    </row>
    <row r="50" spans="1:13" x14ac:dyDescent="0.25">
      <c r="A50" s="10"/>
      <c r="B50" s="10"/>
      <c r="C50" s="10"/>
      <c r="D50" s="13" t="s">
        <v>39</v>
      </c>
      <c r="E50" s="10"/>
      <c r="F50" s="10"/>
      <c r="G50" s="10"/>
      <c r="H50" s="10"/>
      <c r="I50" s="10"/>
      <c r="J50" s="10"/>
      <c r="K50" s="10"/>
      <c r="L50" s="10"/>
      <c r="M50" s="10"/>
    </row>
    <row r="51" spans="1:13" x14ac:dyDescent="0.25">
      <c r="A51" s="9" t="s">
        <v>40</v>
      </c>
      <c r="B51" s="9" t="s">
        <v>37</v>
      </c>
      <c r="C51" s="9" t="s">
        <v>38</v>
      </c>
      <c r="D51" s="13" t="s">
        <v>41</v>
      </c>
      <c r="E51" s="10"/>
      <c r="F51" s="10"/>
      <c r="G51" s="10"/>
      <c r="H51" s="10"/>
      <c r="I51" s="10"/>
      <c r="J51" s="10"/>
      <c r="K51" s="21">
        <v>7.6999999999999999E-2</v>
      </c>
      <c r="L51" s="11">
        <v>25.25</v>
      </c>
      <c r="M51" s="12">
        <f>ROUND(K51*L51,2)</f>
        <v>1.94</v>
      </c>
    </row>
    <row r="52" spans="1:13" x14ac:dyDescent="0.25">
      <c r="A52" s="10"/>
      <c r="B52" s="10"/>
      <c r="C52" s="10"/>
      <c r="D52" s="13" t="s">
        <v>41</v>
      </c>
      <c r="E52" s="10"/>
      <c r="F52" s="10"/>
      <c r="G52" s="10"/>
      <c r="H52" s="10"/>
      <c r="I52" s="10"/>
      <c r="J52" s="10"/>
      <c r="K52" s="10"/>
      <c r="L52" s="10"/>
      <c r="M52" s="10"/>
    </row>
    <row r="53" spans="1:13" x14ac:dyDescent="0.25">
      <c r="A53" s="9" t="s">
        <v>42</v>
      </c>
      <c r="B53" s="9" t="s">
        <v>43</v>
      </c>
      <c r="C53" s="9" t="s">
        <v>44</v>
      </c>
      <c r="D53" s="13" t="s">
        <v>45</v>
      </c>
      <c r="E53" s="10"/>
      <c r="F53" s="10"/>
      <c r="G53" s="10"/>
      <c r="H53" s="10"/>
      <c r="I53" s="10"/>
      <c r="J53" s="10"/>
      <c r="K53" s="21">
        <v>0.192</v>
      </c>
      <c r="L53" s="11">
        <v>2</v>
      </c>
      <c r="M53" s="12">
        <f>ROUND(K53*L53,2)</f>
        <v>0.38</v>
      </c>
    </row>
    <row r="54" spans="1:13" x14ac:dyDescent="0.25">
      <c r="A54" s="10"/>
      <c r="B54" s="10"/>
      <c r="C54" s="10"/>
      <c r="D54" s="30"/>
      <c r="E54" s="10"/>
      <c r="F54" s="10"/>
      <c r="G54" s="10"/>
      <c r="H54" s="10"/>
      <c r="I54" s="10"/>
      <c r="J54" s="14" t="s">
        <v>64</v>
      </c>
      <c r="K54" s="11">
        <v>25</v>
      </c>
      <c r="L54" s="16">
        <f>M45+M47+M49+M51+M53</f>
        <v>19.579999999999998</v>
      </c>
      <c r="M54" s="16">
        <f>ROUND(K54*L54,2)</f>
        <v>489.5</v>
      </c>
    </row>
    <row r="55" spans="1:13" ht="0.95" customHeight="1" x14ac:dyDescent="0.25">
      <c r="A55" s="17"/>
      <c r="B55" s="17"/>
      <c r="C55" s="17"/>
      <c r="D55" s="31"/>
      <c r="E55" s="17"/>
      <c r="F55" s="17"/>
      <c r="G55" s="17"/>
      <c r="H55" s="17"/>
      <c r="I55" s="17"/>
      <c r="J55" s="17"/>
      <c r="K55" s="17"/>
      <c r="L55" s="17"/>
      <c r="M55" s="17"/>
    </row>
    <row r="56" spans="1:13" x14ac:dyDescent="0.25">
      <c r="A56" s="8" t="s">
        <v>65</v>
      </c>
      <c r="B56" s="9" t="s">
        <v>10</v>
      </c>
      <c r="C56" s="9" t="s">
        <v>11</v>
      </c>
      <c r="D56" s="13" t="s">
        <v>66</v>
      </c>
      <c r="E56" s="10"/>
      <c r="F56" s="10"/>
      <c r="G56" s="10"/>
      <c r="H56" s="10"/>
      <c r="I56" s="10"/>
      <c r="J56" s="10"/>
      <c r="K56" s="12">
        <f>K75</f>
        <v>3</v>
      </c>
      <c r="L56" s="12">
        <f>L75</f>
        <v>640.11</v>
      </c>
      <c r="M56" s="12">
        <f>M75</f>
        <v>1920.33</v>
      </c>
    </row>
    <row r="57" spans="1:13" ht="360" x14ac:dyDescent="0.25">
      <c r="A57" s="10"/>
      <c r="B57" s="10"/>
      <c r="C57" s="10"/>
      <c r="D57" s="13" t="s">
        <v>67</v>
      </c>
      <c r="E57" s="10"/>
      <c r="F57" s="10"/>
      <c r="G57" s="10"/>
      <c r="H57" s="10"/>
      <c r="I57" s="10"/>
      <c r="J57" s="10"/>
      <c r="K57" s="10"/>
      <c r="L57" s="10"/>
      <c r="M57" s="10"/>
    </row>
    <row r="58" spans="1:13" ht="33.75" x14ac:dyDescent="0.25">
      <c r="A58" s="9" t="s">
        <v>68</v>
      </c>
      <c r="B58" s="9" t="s">
        <v>30</v>
      </c>
      <c r="C58" s="9" t="s">
        <v>11</v>
      </c>
      <c r="D58" s="13" t="s">
        <v>31</v>
      </c>
      <c r="E58" s="10"/>
      <c r="F58" s="10"/>
      <c r="G58" s="10"/>
      <c r="H58" s="10"/>
      <c r="I58" s="10"/>
      <c r="J58" s="10"/>
      <c r="K58" s="21">
        <v>8.1</v>
      </c>
      <c r="L58" s="11">
        <v>0.31</v>
      </c>
      <c r="M58" s="12">
        <f>ROUND(K58*L58,2)</f>
        <v>2.5099999999999998</v>
      </c>
    </row>
    <row r="59" spans="1:13" ht="56.25" x14ac:dyDescent="0.25">
      <c r="A59" s="10"/>
      <c r="B59" s="10"/>
      <c r="C59" s="10"/>
      <c r="D59" s="13" t="s">
        <v>69</v>
      </c>
      <c r="E59" s="10"/>
      <c r="F59" s="10"/>
      <c r="G59" s="10"/>
      <c r="H59" s="10"/>
      <c r="I59" s="10"/>
      <c r="J59" s="10"/>
      <c r="K59" s="10"/>
      <c r="L59" s="10"/>
      <c r="M59" s="10"/>
    </row>
    <row r="60" spans="1:13" ht="33.75" x14ac:dyDescent="0.25">
      <c r="A60" s="9" t="s">
        <v>70</v>
      </c>
      <c r="B60" s="9" t="s">
        <v>30</v>
      </c>
      <c r="C60" s="9" t="s">
        <v>26</v>
      </c>
      <c r="D60" s="13" t="s">
        <v>71</v>
      </c>
      <c r="E60" s="10"/>
      <c r="F60" s="10"/>
      <c r="G60" s="10"/>
      <c r="H60" s="10"/>
      <c r="I60" s="10"/>
      <c r="J60" s="10"/>
      <c r="K60" s="21">
        <v>8.1</v>
      </c>
      <c r="L60" s="11">
        <v>8.1199999999999992</v>
      </c>
      <c r="M60" s="12">
        <f>ROUND(K60*L60,2)</f>
        <v>65.77</v>
      </c>
    </row>
    <row r="61" spans="1:13" ht="90" x14ac:dyDescent="0.25">
      <c r="A61" s="10"/>
      <c r="B61" s="10"/>
      <c r="C61" s="10"/>
      <c r="D61" s="13" t="s">
        <v>72</v>
      </c>
      <c r="E61" s="10"/>
      <c r="F61" s="10"/>
      <c r="G61" s="10"/>
      <c r="H61" s="10"/>
      <c r="I61" s="10"/>
      <c r="J61" s="10"/>
      <c r="K61" s="10"/>
      <c r="L61" s="10"/>
      <c r="M61" s="10"/>
    </row>
    <row r="62" spans="1:13" ht="33.75" x14ac:dyDescent="0.25">
      <c r="A62" s="9" t="s">
        <v>73</v>
      </c>
      <c r="B62" s="9" t="s">
        <v>30</v>
      </c>
      <c r="C62" s="9" t="s">
        <v>11</v>
      </c>
      <c r="D62" s="13" t="s">
        <v>31</v>
      </c>
      <c r="E62" s="10"/>
      <c r="F62" s="10"/>
      <c r="G62" s="10"/>
      <c r="H62" s="10"/>
      <c r="I62" s="10"/>
      <c r="J62" s="10"/>
      <c r="K62" s="21">
        <v>15</v>
      </c>
      <c r="L62" s="11">
        <v>0.4</v>
      </c>
      <c r="M62" s="12">
        <f>ROUND(K62*L62,2)</f>
        <v>6</v>
      </c>
    </row>
    <row r="63" spans="1:13" ht="56.25" x14ac:dyDescent="0.25">
      <c r="A63" s="10"/>
      <c r="B63" s="10"/>
      <c r="C63" s="10"/>
      <c r="D63" s="13" t="s">
        <v>74</v>
      </c>
      <c r="E63" s="10"/>
      <c r="F63" s="10"/>
      <c r="G63" s="10"/>
      <c r="H63" s="10"/>
      <c r="I63" s="10"/>
      <c r="J63" s="10"/>
      <c r="K63" s="10"/>
      <c r="L63" s="10"/>
      <c r="M63" s="10"/>
    </row>
    <row r="64" spans="1:13" ht="33.75" x14ac:dyDescent="0.25">
      <c r="A64" s="9" t="s">
        <v>75</v>
      </c>
      <c r="B64" s="9" t="s">
        <v>30</v>
      </c>
      <c r="C64" s="9" t="s">
        <v>26</v>
      </c>
      <c r="D64" s="13" t="s">
        <v>71</v>
      </c>
      <c r="E64" s="10"/>
      <c r="F64" s="10"/>
      <c r="G64" s="10"/>
      <c r="H64" s="10"/>
      <c r="I64" s="10"/>
      <c r="J64" s="10"/>
      <c r="K64" s="21">
        <v>15</v>
      </c>
      <c r="L64" s="11">
        <v>10.37</v>
      </c>
      <c r="M64" s="12">
        <f>ROUND(K64*L64,2)</f>
        <v>155.55000000000001</v>
      </c>
    </row>
    <row r="65" spans="1:13" ht="90" x14ac:dyDescent="0.25">
      <c r="A65" s="10"/>
      <c r="B65" s="10"/>
      <c r="C65" s="10"/>
      <c r="D65" s="13" t="s">
        <v>76</v>
      </c>
      <c r="E65" s="10"/>
      <c r="F65" s="10"/>
      <c r="G65" s="10"/>
      <c r="H65" s="10"/>
      <c r="I65" s="10"/>
      <c r="J65" s="10"/>
      <c r="K65" s="10"/>
      <c r="L65" s="10"/>
      <c r="M65" s="10"/>
    </row>
    <row r="66" spans="1:13" x14ac:dyDescent="0.25">
      <c r="A66" s="9" t="s">
        <v>77</v>
      </c>
      <c r="B66" s="9" t="s">
        <v>30</v>
      </c>
      <c r="C66" s="9" t="s">
        <v>11</v>
      </c>
      <c r="D66" s="13" t="s">
        <v>78</v>
      </c>
      <c r="E66" s="10"/>
      <c r="F66" s="10"/>
      <c r="G66" s="10"/>
      <c r="H66" s="10"/>
      <c r="I66" s="10"/>
      <c r="J66" s="10"/>
      <c r="K66" s="21">
        <v>2</v>
      </c>
      <c r="L66" s="11">
        <v>28.3</v>
      </c>
      <c r="M66" s="12">
        <f>ROUND(K66*L66,2)</f>
        <v>56.6</v>
      </c>
    </row>
    <row r="67" spans="1:13" x14ac:dyDescent="0.25">
      <c r="A67" s="10"/>
      <c r="B67" s="10"/>
      <c r="C67" s="10"/>
      <c r="D67" s="13" t="s">
        <v>78</v>
      </c>
      <c r="E67" s="10"/>
      <c r="F67" s="10"/>
      <c r="G67" s="10"/>
      <c r="H67" s="10"/>
      <c r="I67" s="10"/>
      <c r="J67" s="10"/>
      <c r="K67" s="10"/>
      <c r="L67" s="10"/>
      <c r="M67" s="10"/>
    </row>
    <row r="68" spans="1:13" x14ac:dyDescent="0.25">
      <c r="A68" s="9" t="s">
        <v>79</v>
      </c>
      <c r="B68" s="9" t="s">
        <v>30</v>
      </c>
      <c r="C68" s="9" t="s">
        <v>11</v>
      </c>
      <c r="D68" s="13" t="s">
        <v>80</v>
      </c>
      <c r="E68" s="10"/>
      <c r="F68" s="10"/>
      <c r="G68" s="10"/>
      <c r="H68" s="10"/>
      <c r="I68" s="10"/>
      <c r="J68" s="10"/>
      <c r="K68" s="21">
        <v>2</v>
      </c>
      <c r="L68" s="11">
        <v>12.34</v>
      </c>
      <c r="M68" s="12">
        <f>ROUND(K68*L68,2)</f>
        <v>24.68</v>
      </c>
    </row>
    <row r="69" spans="1:13" x14ac:dyDescent="0.25">
      <c r="A69" s="10"/>
      <c r="B69" s="10"/>
      <c r="C69" s="10"/>
      <c r="D69" s="13" t="s">
        <v>80</v>
      </c>
      <c r="E69" s="10"/>
      <c r="F69" s="10"/>
      <c r="G69" s="10"/>
      <c r="H69" s="10"/>
      <c r="I69" s="10"/>
      <c r="J69" s="10"/>
      <c r="K69" s="10"/>
      <c r="L69" s="10"/>
      <c r="M69" s="10"/>
    </row>
    <row r="70" spans="1:13" x14ac:dyDescent="0.25">
      <c r="A70" s="9" t="s">
        <v>36</v>
      </c>
      <c r="B70" s="9" t="s">
        <v>37</v>
      </c>
      <c r="C70" s="9" t="s">
        <v>38</v>
      </c>
      <c r="D70" s="13" t="s">
        <v>39</v>
      </c>
      <c r="E70" s="10"/>
      <c r="F70" s="10"/>
      <c r="G70" s="10"/>
      <c r="H70" s="10"/>
      <c r="I70" s="10"/>
      <c r="J70" s="10"/>
      <c r="K70" s="21">
        <v>5.7969999999999997</v>
      </c>
      <c r="L70" s="11">
        <v>29.34</v>
      </c>
      <c r="M70" s="12">
        <f>ROUND(K70*L70,2)</f>
        <v>170.08</v>
      </c>
    </row>
    <row r="71" spans="1:13" x14ac:dyDescent="0.25">
      <c r="A71" s="10"/>
      <c r="B71" s="10"/>
      <c r="C71" s="10"/>
      <c r="D71" s="13" t="s">
        <v>39</v>
      </c>
      <c r="E71" s="10"/>
      <c r="F71" s="10"/>
      <c r="G71" s="10"/>
      <c r="H71" s="10"/>
      <c r="I71" s="10"/>
      <c r="J71" s="10"/>
      <c r="K71" s="10"/>
      <c r="L71" s="10"/>
      <c r="M71" s="10"/>
    </row>
    <row r="72" spans="1:13" x14ac:dyDescent="0.25">
      <c r="A72" s="9" t="s">
        <v>40</v>
      </c>
      <c r="B72" s="9" t="s">
        <v>37</v>
      </c>
      <c r="C72" s="9" t="s">
        <v>38</v>
      </c>
      <c r="D72" s="13" t="s">
        <v>41</v>
      </c>
      <c r="E72" s="10"/>
      <c r="F72" s="10"/>
      <c r="G72" s="10"/>
      <c r="H72" s="10"/>
      <c r="I72" s="10"/>
      <c r="J72" s="10"/>
      <c r="K72" s="21">
        <v>5.7969999999999997</v>
      </c>
      <c r="L72" s="11">
        <v>25.25</v>
      </c>
      <c r="M72" s="12">
        <f>ROUND(K72*L72,2)</f>
        <v>146.37</v>
      </c>
    </row>
    <row r="73" spans="1:13" x14ac:dyDescent="0.25">
      <c r="A73" s="10"/>
      <c r="B73" s="10"/>
      <c r="C73" s="10"/>
      <c r="D73" s="13" t="s">
        <v>41</v>
      </c>
      <c r="E73" s="10"/>
      <c r="F73" s="10"/>
      <c r="G73" s="10"/>
      <c r="H73" s="10"/>
      <c r="I73" s="10"/>
      <c r="J73" s="10"/>
      <c r="K73" s="10"/>
      <c r="L73" s="10"/>
      <c r="M73" s="10"/>
    </row>
    <row r="74" spans="1:13" x14ac:dyDescent="0.25">
      <c r="A74" s="9" t="s">
        <v>42</v>
      </c>
      <c r="B74" s="9" t="s">
        <v>43</v>
      </c>
      <c r="C74" s="9" t="s">
        <v>44</v>
      </c>
      <c r="D74" s="13" t="s">
        <v>45</v>
      </c>
      <c r="E74" s="10"/>
      <c r="F74" s="10"/>
      <c r="G74" s="10"/>
      <c r="H74" s="10"/>
      <c r="I74" s="10"/>
      <c r="J74" s="10"/>
      <c r="K74" s="21">
        <v>6.2759999999999998</v>
      </c>
      <c r="L74" s="11">
        <v>2</v>
      </c>
      <c r="M74" s="12">
        <f>ROUND(K74*L74,2)</f>
        <v>12.55</v>
      </c>
    </row>
    <row r="75" spans="1:13" x14ac:dyDescent="0.25">
      <c r="A75" s="10"/>
      <c r="B75" s="10"/>
      <c r="C75" s="10"/>
      <c r="D75" s="30"/>
      <c r="E75" s="10"/>
      <c r="F75" s="10"/>
      <c r="G75" s="10"/>
      <c r="H75" s="10"/>
      <c r="I75" s="10"/>
      <c r="J75" s="14" t="s">
        <v>81</v>
      </c>
      <c r="K75" s="11">
        <v>3</v>
      </c>
      <c r="L75" s="16">
        <f>M58+M60+M62+M64+M66+M68+M70+M72+M74</f>
        <v>640.11</v>
      </c>
      <c r="M75" s="16">
        <f>ROUND(K75*L75,2)</f>
        <v>1920.33</v>
      </c>
    </row>
    <row r="76" spans="1:13" ht="0.95" customHeight="1" x14ac:dyDescent="0.25">
      <c r="A76" s="17"/>
      <c r="B76" s="17"/>
      <c r="C76" s="17"/>
      <c r="D76" s="31"/>
      <c r="E76" s="17"/>
      <c r="F76" s="17"/>
      <c r="G76" s="17"/>
      <c r="H76" s="17"/>
      <c r="I76" s="17"/>
      <c r="J76" s="17"/>
      <c r="K76" s="17"/>
      <c r="L76" s="17"/>
      <c r="M76" s="17"/>
    </row>
    <row r="77" spans="1:13" x14ac:dyDescent="0.25">
      <c r="A77" s="8" t="s">
        <v>82</v>
      </c>
      <c r="B77" s="9" t="s">
        <v>10</v>
      </c>
      <c r="C77" s="9" t="s">
        <v>11</v>
      </c>
      <c r="D77" s="13" t="s">
        <v>83</v>
      </c>
      <c r="E77" s="10"/>
      <c r="F77" s="10"/>
      <c r="G77" s="10"/>
      <c r="H77" s="10"/>
      <c r="I77" s="10"/>
      <c r="J77" s="10"/>
      <c r="K77" s="12">
        <f>K96</f>
        <v>1</v>
      </c>
      <c r="L77" s="12">
        <f>L96</f>
        <v>479.3</v>
      </c>
      <c r="M77" s="12">
        <f>M96</f>
        <v>479.3</v>
      </c>
    </row>
    <row r="78" spans="1:13" ht="360" x14ac:dyDescent="0.25">
      <c r="A78" s="10"/>
      <c r="B78" s="10"/>
      <c r="C78" s="10"/>
      <c r="D78" s="13" t="s">
        <v>84</v>
      </c>
      <c r="E78" s="10"/>
      <c r="F78" s="10"/>
      <c r="G78" s="10"/>
      <c r="H78" s="10"/>
      <c r="I78" s="10"/>
      <c r="J78" s="10"/>
      <c r="K78" s="10"/>
      <c r="L78" s="10"/>
      <c r="M78" s="10"/>
    </row>
    <row r="79" spans="1:13" ht="33.75" x14ac:dyDescent="0.25">
      <c r="A79" s="9" t="s">
        <v>68</v>
      </c>
      <c r="B79" s="9" t="s">
        <v>30</v>
      </c>
      <c r="C79" s="9" t="s">
        <v>11</v>
      </c>
      <c r="D79" s="13" t="s">
        <v>31</v>
      </c>
      <c r="E79" s="10"/>
      <c r="F79" s="10"/>
      <c r="G79" s="10"/>
      <c r="H79" s="10"/>
      <c r="I79" s="10"/>
      <c r="J79" s="10"/>
      <c r="K79" s="21">
        <v>5.4</v>
      </c>
      <c r="L79" s="11">
        <v>0.31</v>
      </c>
      <c r="M79" s="12">
        <f>ROUND(K79*L79,2)</f>
        <v>1.67</v>
      </c>
    </row>
    <row r="80" spans="1:13" ht="56.25" x14ac:dyDescent="0.25">
      <c r="A80" s="10"/>
      <c r="B80" s="10"/>
      <c r="C80" s="10"/>
      <c r="D80" s="13" t="s">
        <v>69</v>
      </c>
      <c r="E80" s="10"/>
      <c r="F80" s="10"/>
      <c r="G80" s="10"/>
      <c r="H80" s="10"/>
      <c r="I80" s="10"/>
      <c r="J80" s="10"/>
      <c r="K80" s="10"/>
      <c r="L80" s="10"/>
      <c r="M80" s="10"/>
    </row>
    <row r="81" spans="1:13" ht="33.75" x14ac:dyDescent="0.25">
      <c r="A81" s="9" t="s">
        <v>70</v>
      </c>
      <c r="B81" s="9" t="s">
        <v>30</v>
      </c>
      <c r="C81" s="9" t="s">
        <v>26</v>
      </c>
      <c r="D81" s="13" t="s">
        <v>71</v>
      </c>
      <c r="E81" s="10"/>
      <c r="F81" s="10"/>
      <c r="G81" s="10"/>
      <c r="H81" s="10"/>
      <c r="I81" s="10"/>
      <c r="J81" s="10"/>
      <c r="K81" s="21">
        <v>5.4</v>
      </c>
      <c r="L81" s="11">
        <v>8.1199999999999992</v>
      </c>
      <c r="M81" s="12">
        <f>ROUND(K81*L81,2)</f>
        <v>43.85</v>
      </c>
    </row>
    <row r="82" spans="1:13" ht="90" x14ac:dyDescent="0.25">
      <c r="A82" s="10"/>
      <c r="B82" s="10"/>
      <c r="C82" s="10"/>
      <c r="D82" s="13" t="s">
        <v>72</v>
      </c>
      <c r="E82" s="10"/>
      <c r="F82" s="10"/>
      <c r="G82" s="10"/>
      <c r="H82" s="10"/>
      <c r="I82" s="10"/>
      <c r="J82" s="10"/>
      <c r="K82" s="10"/>
      <c r="L82" s="10"/>
      <c r="M82" s="10"/>
    </row>
    <row r="83" spans="1:13" ht="33.75" x14ac:dyDescent="0.25">
      <c r="A83" s="9" t="s">
        <v>73</v>
      </c>
      <c r="B83" s="9" t="s">
        <v>30</v>
      </c>
      <c r="C83" s="9" t="s">
        <v>11</v>
      </c>
      <c r="D83" s="13" t="s">
        <v>31</v>
      </c>
      <c r="E83" s="10"/>
      <c r="F83" s="10"/>
      <c r="G83" s="10"/>
      <c r="H83" s="10"/>
      <c r="I83" s="10"/>
      <c r="J83" s="10"/>
      <c r="K83" s="21">
        <v>11</v>
      </c>
      <c r="L83" s="11">
        <v>0.4</v>
      </c>
      <c r="M83" s="12">
        <f>ROUND(K83*L83,2)</f>
        <v>4.4000000000000004</v>
      </c>
    </row>
    <row r="84" spans="1:13" ht="56.25" x14ac:dyDescent="0.25">
      <c r="A84" s="10"/>
      <c r="B84" s="10"/>
      <c r="C84" s="10"/>
      <c r="D84" s="13" t="s">
        <v>74</v>
      </c>
      <c r="E84" s="10"/>
      <c r="F84" s="10"/>
      <c r="G84" s="10"/>
      <c r="H84" s="10"/>
      <c r="I84" s="10"/>
      <c r="J84" s="10"/>
      <c r="K84" s="10"/>
      <c r="L84" s="10"/>
      <c r="M84" s="10"/>
    </row>
    <row r="85" spans="1:13" ht="33.75" x14ac:dyDescent="0.25">
      <c r="A85" s="9" t="s">
        <v>75</v>
      </c>
      <c r="B85" s="9" t="s">
        <v>30</v>
      </c>
      <c r="C85" s="9" t="s">
        <v>26</v>
      </c>
      <c r="D85" s="13" t="s">
        <v>71</v>
      </c>
      <c r="E85" s="10"/>
      <c r="F85" s="10"/>
      <c r="G85" s="10"/>
      <c r="H85" s="10"/>
      <c r="I85" s="10"/>
      <c r="J85" s="10"/>
      <c r="K85" s="21">
        <v>11</v>
      </c>
      <c r="L85" s="11">
        <v>10.37</v>
      </c>
      <c r="M85" s="12">
        <f>ROUND(K85*L85,2)</f>
        <v>114.07</v>
      </c>
    </row>
    <row r="86" spans="1:13" ht="90" x14ac:dyDescent="0.25">
      <c r="A86" s="10"/>
      <c r="B86" s="10"/>
      <c r="C86" s="10"/>
      <c r="D86" s="13" t="s">
        <v>76</v>
      </c>
      <c r="E86" s="10"/>
      <c r="F86" s="10"/>
      <c r="G86" s="10"/>
      <c r="H86" s="10"/>
      <c r="I86" s="10"/>
      <c r="J86" s="10"/>
      <c r="K86" s="10"/>
      <c r="L86" s="10"/>
      <c r="M86" s="10"/>
    </row>
    <row r="87" spans="1:13" x14ac:dyDescent="0.25">
      <c r="A87" s="9" t="s">
        <v>77</v>
      </c>
      <c r="B87" s="9" t="s">
        <v>30</v>
      </c>
      <c r="C87" s="9" t="s">
        <v>11</v>
      </c>
      <c r="D87" s="13" t="s">
        <v>78</v>
      </c>
      <c r="E87" s="10"/>
      <c r="F87" s="10"/>
      <c r="G87" s="10"/>
      <c r="H87" s="10"/>
      <c r="I87" s="10"/>
      <c r="J87" s="10"/>
      <c r="K87" s="21">
        <v>2</v>
      </c>
      <c r="L87" s="11">
        <v>28.3</v>
      </c>
      <c r="M87" s="12">
        <f>ROUND(K87*L87,2)</f>
        <v>56.6</v>
      </c>
    </row>
    <row r="88" spans="1:13" x14ac:dyDescent="0.25">
      <c r="A88" s="10"/>
      <c r="B88" s="10"/>
      <c r="C88" s="10"/>
      <c r="D88" s="13" t="s">
        <v>78</v>
      </c>
      <c r="E88" s="10"/>
      <c r="F88" s="10"/>
      <c r="G88" s="10"/>
      <c r="H88" s="10"/>
      <c r="I88" s="10"/>
      <c r="J88" s="10"/>
      <c r="K88" s="10"/>
      <c r="L88" s="10"/>
      <c r="M88" s="10"/>
    </row>
    <row r="89" spans="1:13" x14ac:dyDescent="0.25">
      <c r="A89" s="9" t="s">
        <v>79</v>
      </c>
      <c r="B89" s="9" t="s">
        <v>30</v>
      </c>
      <c r="C89" s="9" t="s">
        <v>11</v>
      </c>
      <c r="D89" s="13" t="s">
        <v>80</v>
      </c>
      <c r="E89" s="10"/>
      <c r="F89" s="10"/>
      <c r="G89" s="10"/>
      <c r="H89" s="10"/>
      <c r="I89" s="10"/>
      <c r="J89" s="10"/>
      <c r="K89" s="21">
        <v>2</v>
      </c>
      <c r="L89" s="11">
        <v>12.34</v>
      </c>
      <c r="M89" s="12">
        <f>ROUND(K89*L89,2)</f>
        <v>24.68</v>
      </c>
    </row>
    <row r="90" spans="1:13" x14ac:dyDescent="0.25">
      <c r="A90" s="10"/>
      <c r="B90" s="10"/>
      <c r="C90" s="10"/>
      <c r="D90" s="13" t="s">
        <v>80</v>
      </c>
      <c r="E90" s="10"/>
      <c r="F90" s="10"/>
      <c r="G90" s="10"/>
      <c r="H90" s="10"/>
      <c r="I90" s="10"/>
      <c r="J90" s="10"/>
      <c r="K90" s="10"/>
      <c r="L90" s="10"/>
      <c r="M90" s="10"/>
    </row>
    <row r="91" spans="1:13" x14ac:dyDescent="0.25">
      <c r="A91" s="9" t="s">
        <v>36</v>
      </c>
      <c r="B91" s="9" t="s">
        <v>37</v>
      </c>
      <c r="C91" s="9" t="s">
        <v>38</v>
      </c>
      <c r="D91" s="13" t="s">
        <v>39</v>
      </c>
      <c r="E91" s="10"/>
      <c r="F91" s="10"/>
      <c r="G91" s="10"/>
      <c r="H91" s="10"/>
      <c r="I91" s="10"/>
      <c r="J91" s="10"/>
      <c r="K91" s="21">
        <v>4.1150000000000002</v>
      </c>
      <c r="L91" s="11">
        <v>29.34</v>
      </c>
      <c r="M91" s="12">
        <f>ROUND(K91*L91,2)</f>
        <v>120.73</v>
      </c>
    </row>
    <row r="92" spans="1:13" x14ac:dyDescent="0.25">
      <c r="A92" s="10"/>
      <c r="B92" s="10"/>
      <c r="C92" s="10"/>
      <c r="D92" s="13" t="s">
        <v>39</v>
      </c>
      <c r="E92" s="10"/>
      <c r="F92" s="10"/>
      <c r="G92" s="10"/>
      <c r="H92" s="10"/>
      <c r="I92" s="10"/>
      <c r="J92" s="10"/>
      <c r="K92" s="10"/>
      <c r="L92" s="10"/>
      <c r="M92" s="10"/>
    </row>
    <row r="93" spans="1:13" x14ac:dyDescent="0.25">
      <c r="A93" s="9" t="s">
        <v>40</v>
      </c>
      <c r="B93" s="9" t="s">
        <v>37</v>
      </c>
      <c r="C93" s="9" t="s">
        <v>38</v>
      </c>
      <c r="D93" s="13" t="s">
        <v>41</v>
      </c>
      <c r="E93" s="10"/>
      <c r="F93" s="10"/>
      <c r="G93" s="10"/>
      <c r="H93" s="10"/>
      <c r="I93" s="10"/>
      <c r="J93" s="10"/>
      <c r="K93" s="21">
        <v>4.1150000000000002</v>
      </c>
      <c r="L93" s="11">
        <v>25.25</v>
      </c>
      <c r="M93" s="12">
        <f>ROUND(K93*L93,2)</f>
        <v>103.9</v>
      </c>
    </row>
    <row r="94" spans="1:13" x14ac:dyDescent="0.25">
      <c r="A94" s="10"/>
      <c r="B94" s="10"/>
      <c r="C94" s="10"/>
      <c r="D94" s="13" t="s">
        <v>41</v>
      </c>
      <c r="E94" s="10"/>
      <c r="F94" s="10"/>
      <c r="G94" s="10"/>
      <c r="H94" s="10"/>
      <c r="I94" s="10"/>
      <c r="J94" s="10"/>
      <c r="K94" s="10"/>
      <c r="L94" s="10"/>
      <c r="M94" s="10"/>
    </row>
    <row r="95" spans="1:13" x14ac:dyDescent="0.25">
      <c r="A95" s="9" t="s">
        <v>42</v>
      </c>
      <c r="B95" s="9" t="s">
        <v>43</v>
      </c>
      <c r="C95" s="9" t="s">
        <v>44</v>
      </c>
      <c r="D95" s="13" t="s">
        <v>45</v>
      </c>
      <c r="E95" s="10"/>
      <c r="F95" s="10"/>
      <c r="G95" s="10"/>
      <c r="H95" s="10"/>
      <c r="I95" s="10"/>
      <c r="J95" s="10"/>
      <c r="K95" s="21">
        <v>4.6989999999999998</v>
      </c>
      <c r="L95" s="11">
        <v>2</v>
      </c>
      <c r="M95" s="12">
        <f>ROUND(K95*L95,2)</f>
        <v>9.4</v>
      </c>
    </row>
    <row r="96" spans="1:13" x14ac:dyDescent="0.25">
      <c r="A96" s="10"/>
      <c r="B96" s="10"/>
      <c r="C96" s="10"/>
      <c r="D96" s="30"/>
      <c r="E96" s="10"/>
      <c r="F96" s="10"/>
      <c r="G96" s="10"/>
      <c r="H96" s="10"/>
      <c r="I96" s="10"/>
      <c r="J96" s="14" t="s">
        <v>85</v>
      </c>
      <c r="K96" s="11">
        <v>1</v>
      </c>
      <c r="L96" s="16">
        <f>M79+M81+M83+M85+M87+M89+M91+M93+M95</f>
        <v>479.3</v>
      </c>
      <c r="M96" s="16">
        <f>ROUND(K96*L96,2)</f>
        <v>479.3</v>
      </c>
    </row>
    <row r="97" spans="1:13" ht="0.95" customHeight="1" x14ac:dyDescent="0.25">
      <c r="A97" s="17"/>
      <c r="B97" s="17"/>
      <c r="C97" s="17"/>
      <c r="D97" s="31"/>
      <c r="E97" s="17"/>
      <c r="F97" s="17"/>
      <c r="G97" s="17"/>
      <c r="H97" s="17"/>
      <c r="I97" s="17"/>
      <c r="J97" s="17"/>
      <c r="K97" s="17"/>
      <c r="L97" s="17"/>
      <c r="M97" s="17"/>
    </row>
    <row r="98" spans="1:13" x14ac:dyDescent="0.25">
      <c r="A98" s="8" t="s">
        <v>86</v>
      </c>
      <c r="B98" s="9" t="s">
        <v>10</v>
      </c>
      <c r="C98" s="9" t="s">
        <v>11</v>
      </c>
      <c r="D98" s="13" t="s">
        <v>87</v>
      </c>
      <c r="E98" s="10"/>
      <c r="F98" s="10"/>
      <c r="G98" s="10"/>
      <c r="H98" s="10"/>
      <c r="I98" s="10"/>
      <c r="J98" s="10"/>
      <c r="K98" s="12">
        <f>K110</f>
        <v>1</v>
      </c>
      <c r="L98" s="12">
        <f>L110</f>
        <v>26.07</v>
      </c>
      <c r="M98" s="12">
        <f>M110</f>
        <v>26.07</v>
      </c>
    </row>
    <row r="99" spans="1:13" ht="123.75" x14ac:dyDescent="0.25">
      <c r="A99" s="10"/>
      <c r="B99" s="10"/>
      <c r="C99" s="10"/>
      <c r="D99" s="13" t="s">
        <v>88</v>
      </c>
      <c r="E99" s="10"/>
      <c r="F99" s="10"/>
      <c r="G99" s="10"/>
      <c r="H99" s="10"/>
      <c r="I99" s="10"/>
      <c r="J99" s="10"/>
      <c r="K99" s="10"/>
      <c r="L99" s="10"/>
      <c r="M99" s="10"/>
    </row>
    <row r="100" spans="1:13" ht="22.5" x14ac:dyDescent="0.25">
      <c r="A100" s="9" t="s">
        <v>89</v>
      </c>
      <c r="B100" s="9" t="s">
        <v>30</v>
      </c>
      <c r="C100" s="9" t="s">
        <v>11</v>
      </c>
      <c r="D100" s="13" t="s">
        <v>90</v>
      </c>
      <c r="E100" s="10"/>
      <c r="F100" s="10"/>
      <c r="G100" s="10"/>
      <c r="H100" s="10"/>
      <c r="I100" s="10"/>
      <c r="J100" s="10"/>
      <c r="K100" s="21">
        <v>1</v>
      </c>
      <c r="L100" s="11">
        <v>12.15</v>
      </c>
      <c r="M100" s="12">
        <f>ROUND(K100*L100,2)</f>
        <v>12.15</v>
      </c>
    </row>
    <row r="101" spans="1:13" ht="22.5" x14ac:dyDescent="0.25">
      <c r="A101" s="10"/>
      <c r="B101" s="10"/>
      <c r="C101" s="10"/>
      <c r="D101" s="13" t="s">
        <v>90</v>
      </c>
      <c r="E101" s="10"/>
      <c r="F101" s="10"/>
      <c r="G101" s="10"/>
      <c r="H101" s="10"/>
      <c r="I101" s="10"/>
      <c r="J101" s="10"/>
      <c r="K101" s="10"/>
      <c r="L101" s="10"/>
      <c r="M101" s="10"/>
    </row>
    <row r="102" spans="1:13" x14ac:dyDescent="0.25">
      <c r="A102" s="9" t="s">
        <v>91</v>
      </c>
      <c r="B102" s="9" t="s">
        <v>30</v>
      </c>
      <c r="C102" s="9" t="s">
        <v>1</v>
      </c>
      <c r="D102" s="13" t="s">
        <v>92</v>
      </c>
      <c r="E102" s="10"/>
      <c r="F102" s="10"/>
      <c r="G102" s="10"/>
      <c r="H102" s="10"/>
      <c r="I102" s="10"/>
      <c r="J102" s="10"/>
      <c r="K102" s="21">
        <v>1</v>
      </c>
      <c r="L102" s="11">
        <v>1.4</v>
      </c>
      <c r="M102" s="12">
        <f>ROUND(K102*L102,2)</f>
        <v>1.4</v>
      </c>
    </row>
    <row r="103" spans="1:13" x14ac:dyDescent="0.25">
      <c r="A103" s="10"/>
      <c r="B103" s="10"/>
      <c r="C103" s="10"/>
      <c r="D103" s="13" t="s">
        <v>92</v>
      </c>
      <c r="E103" s="10"/>
      <c r="F103" s="10"/>
      <c r="G103" s="10"/>
      <c r="H103" s="10"/>
      <c r="I103" s="10"/>
      <c r="J103" s="10"/>
      <c r="K103" s="10"/>
      <c r="L103" s="10"/>
      <c r="M103" s="10"/>
    </row>
    <row r="104" spans="1:13" x14ac:dyDescent="0.25">
      <c r="A104" s="9" t="s">
        <v>36</v>
      </c>
      <c r="B104" s="9" t="s">
        <v>37</v>
      </c>
      <c r="C104" s="9" t="s">
        <v>38</v>
      </c>
      <c r="D104" s="13" t="s">
        <v>39</v>
      </c>
      <c r="E104" s="10"/>
      <c r="F104" s="10"/>
      <c r="G104" s="10"/>
      <c r="H104" s="10"/>
      <c r="I104" s="10"/>
      <c r="J104" s="10"/>
      <c r="K104" s="21">
        <v>0.22</v>
      </c>
      <c r="L104" s="11">
        <v>29.34</v>
      </c>
      <c r="M104" s="12">
        <f>ROUND(K104*L104,2)</f>
        <v>6.45</v>
      </c>
    </row>
    <row r="105" spans="1:13" x14ac:dyDescent="0.25">
      <c r="A105" s="10"/>
      <c r="B105" s="10"/>
      <c r="C105" s="10"/>
      <c r="D105" s="13" t="s">
        <v>39</v>
      </c>
      <c r="E105" s="10"/>
      <c r="F105" s="10"/>
      <c r="G105" s="10"/>
      <c r="H105" s="10"/>
      <c r="I105" s="10"/>
      <c r="J105" s="10"/>
      <c r="K105" s="10"/>
      <c r="L105" s="10"/>
      <c r="M105" s="10"/>
    </row>
    <row r="106" spans="1:13" x14ac:dyDescent="0.25">
      <c r="A106" s="9" t="s">
        <v>40</v>
      </c>
      <c r="B106" s="9" t="s">
        <v>37</v>
      </c>
      <c r="C106" s="9" t="s">
        <v>38</v>
      </c>
      <c r="D106" s="13" t="s">
        <v>41</v>
      </c>
      <c r="E106" s="10"/>
      <c r="F106" s="10"/>
      <c r="G106" s="10"/>
      <c r="H106" s="10"/>
      <c r="I106" s="10"/>
      <c r="J106" s="10"/>
      <c r="K106" s="21">
        <v>0.22</v>
      </c>
      <c r="L106" s="11">
        <v>25.25</v>
      </c>
      <c r="M106" s="12">
        <f>ROUND(K106*L106,2)</f>
        <v>5.56</v>
      </c>
    </row>
    <row r="107" spans="1:13" x14ac:dyDescent="0.25">
      <c r="A107" s="10"/>
      <c r="B107" s="10"/>
      <c r="C107" s="10"/>
      <c r="D107" s="13" t="s">
        <v>41</v>
      </c>
      <c r="E107" s="10"/>
      <c r="F107" s="10"/>
      <c r="G107" s="10"/>
      <c r="H107" s="10"/>
      <c r="I107" s="10"/>
      <c r="J107" s="10"/>
      <c r="K107" s="10"/>
      <c r="L107" s="10"/>
      <c r="M107" s="10"/>
    </row>
    <row r="108" spans="1:13" x14ac:dyDescent="0.25">
      <c r="A108" s="9" t="s">
        <v>42</v>
      </c>
      <c r="B108" s="9" t="s">
        <v>43</v>
      </c>
      <c r="C108" s="9" t="s">
        <v>44</v>
      </c>
      <c r="D108" s="13" t="s">
        <v>45</v>
      </c>
      <c r="E108" s="10"/>
      <c r="F108" s="10"/>
      <c r="G108" s="10"/>
      <c r="H108" s="10"/>
      <c r="I108" s="10"/>
      <c r="J108" s="10"/>
      <c r="K108" s="21">
        <v>0.25600000000000001</v>
      </c>
      <c r="L108" s="11">
        <v>2</v>
      </c>
      <c r="M108" s="12">
        <f>ROUND(K108*L108,2)</f>
        <v>0.51</v>
      </c>
    </row>
    <row r="109" spans="1:13" x14ac:dyDescent="0.25">
      <c r="A109" s="10"/>
      <c r="B109" s="10"/>
      <c r="C109" s="10"/>
      <c r="D109" s="30"/>
      <c r="E109" s="9" t="s">
        <v>93</v>
      </c>
      <c r="F109" s="22">
        <v>1</v>
      </c>
      <c r="G109" s="11">
        <v>0</v>
      </c>
      <c r="H109" s="11">
        <v>0</v>
      </c>
      <c r="I109" s="11">
        <v>0</v>
      </c>
      <c r="J109" s="12">
        <f>OR(F109&lt;&gt;0,G109&lt;&gt;0,H109&lt;&gt;0,I109&lt;&gt;0)*(F109 + (F109 = 0))*(G109 + (G109 = 0))*(H109 + (H109 = 0))*(I109 + (I109 = 0))</f>
        <v>1</v>
      </c>
      <c r="K109" s="10"/>
      <c r="L109" s="10"/>
      <c r="M109" s="10"/>
    </row>
    <row r="110" spans="1:13" x14ac:dyDescent="0.25">
      <c r="A110" s="10"/>
      <c r="B110" s="10"/>
      <c r="C110" s="10"/>
      <c r="D110" s="30"/>
      <c r="E110" s="10"/>
      <c r="F110" s="10"/>
      <c r="G110" s="10"/>
      <c r="H110" s="10"/>
      <c r="I110" s="10"/>
      <c r="J110" s="14" t="s">
        <v>94</v>
      </c>
      <c r="K110" s="16">
        <f>J109*1</f>
        <v>1</v>
      </c>
      <c r="L110" s="16">
        <f>M100+M102+M104+M106+M108</f>
        <v>26.07</v>
      </c>
      <c r="M110" s="16">
        <f>ROUND(K110*L110,2)</f>
        <v>26.07</v>
      </c>
    </row>
    <row r="111" spans="1:13" ht="0.95" customHeight="1" x14ac:dyDescent="0.25">
      <c r="A111" s="17"/>
      <c r="B111" s="17"/>
      <c r="C111" s="17"/>
      <c r="D111" s="31"/>
      <c r="E111" s="17"/>
      <c r="F111" s="17"/>
      <c r="G111" s="17"/>
      <c r="H111" s="17"/>
      <c r="I111" s="17"/>
      <c r="J111" s="17"/>
      <c r="K111" s="17"/>
      <c r="L111" s="17"/>
      <c r="M111" s="17"/>
    </row>
    <row r="112" spans="1:13" x14ac:dyDescent="0.25">
      <c r="A112" s="10"/>
      <c r="B112" s="10"/>
      <c r="C112" s="10"/>
      <c r="D112" s="30"/>
      <c r="E112" s="10"/>
      <c r="F112" s="10"/>
      <c r="G112" s="10"/>
      <c r="H112" s="10"/>
      <c r="I112" s="10"/>
      <c r="J112" s="14" t="s">
        <v>95</v>
      </c>
      <c r="K112" s="11">
        <v>1</v>
      </c>
      <c r="L112" s="16">
        <f>M17+M30+M43+M56+M77+M98</f>
        <v>3156.3</v>
      </c>
      <c r="M112" s="16">
        <f>ROUND(K112*L112,2)</f>
        <v>3156.3</v>
      </c>
    </row>
    <row r="113" spans="1:13" ht="0.95" customHeight="1" x14ac:dyDescent="0.25">
      <c r="A113" s="17"/>
      <c r="B113" s="17"/>
      <c r="C113" s="17"/>
      <c r="D113" s="31"/>
      <c r="E113" s="17"/>
      <c r="F113" s="17"/>
      <c r="G113" s="17"/>
      <c r="H113" s="17"/>
      <c r="I113" s="17"/>
      <c r="J113" s="17"/>
      <c r="K113" s="17"/>
      <c r="L113" s="17"/>
      <c r="M113" s="17"/>
    </row>
    <row r="114" spans="1:13" x14ac:dyDescent="0.25">
      <c r="A114" s="10"/>
      <c r="B114" s="10"/>
      <c r="C114" s="10"/>
      <c r="D114" s="30"/>
      <c r="E114" s="10"/>
      <c r="F114" s="10"/>
      <c r="G114" s="10"/>
      <c r="H114" s="10"/>
      <c r="I114" s="10"/>
      <c r="J114" s="14" t="s">
        <v>96</v>
      </c>
      <c r="K114" s="15">
        <v>1</v>
      </c>
      <c r="L114" s="16">
        <f>M10+M16</f>
        <v>3156.3</v>
      </c>
      <c r="M114" s="16">
        <f>ROUND(K114*L114,2)</f>
        <v>3156.3</v>
      </c>
    </row>
    <row r="115" spans="1:13" ht="0.95" customHeight="1" x14ac:dyDescent="0.25">
      <c r="A115" s="17"/>
      <c r="B115" s="17"/>
      <c r="C115" s="17"/>
      <c r="D115" s="31"/>
      <c r="E115" s="17"/>
      <c r="F115" s="17"/>
      <c r="G115" s="17"/>
      <c r="H115" s="17"/>
      <c r="I115" s="17"/>
      <c r="J115" s="17"/>
      <c r="K115" s="17"/>
      <c r="L115" s="17"/>
      <c r="M115" s="17"/>
    </row>
    <row r="116" spans="1:13" x14ac:dyDescent="0.25">
      <c r="A116" s="4" t="s">
        <v>97</v>
      </c>
      <c r="B116" s="4" t="s">
        <v>6</v>
      </c>
      <c r="C116" s="4" t="s">
        <v>7</v>
      </c>
      <c r="D116" s="29" t="s">
        <v>98</v>
      </c>
      <c r="E116" s="5"/>
      <c r="F116" s="5"/>
      <c r="G116" s="5"/>
      <c r="H116" s="5"/>
      <c r="I116" s="5"/>
      <c r="J116" s="5"/>
      <c r="K116" s="6">
        <f>K795</f>
        <v>1</v>
      </c>
      <c r="L116" s="7">
        <f>L795</f>
        <v>132721.39000000001</v>
      </c>
      <c r="M116" s="7">
        <f>M795</f>
        <v>132721.39000000001</v>
      </c>
    </row>
    <row r="117" spans="1:13" x14ac:dyDescent="0.25">
      <c r="A117" s="18" t="s">
        <v>99</v>
      </c>
      <c r="B117" s="18" t="s">
        <v>6</v>
      </c>
      <c r="C117" s="18" t="s">
        <v>7</v>
      </c>
      <c r="D117" s="32" t="s">
        <v>100</v>
      </c>
      <c r="E117" s="19"/>
      <c r="F117" s="19"/>
      <c r="G117" s="19"/>
      <c r="H117" s="19"/>
      <c r="I117" s="19"/>
      <c r="J117" s="19"/>
      <c r="K117" s="20">
        <f>K120</f>
        <v>1</v>
      </c>
      <c r="L117" s="20">
        <f>L120</f>
        <v>0</v>
      </c>
      <c r="M117" s="20">
        <f>M120</f>
        <v>0</v>
      </c>
    </row>
    <row r="118" spans="1:13" x14ac:dyDescent="0.25">
      <c r="A118" s="8" t="s">
        <v>101</v>
      </c>
      <c r="B118" s="9" t="s">
        <v>10</v>
      </c>
      <c r="C118" s="9" t="s">
        <v>7</v>
      </c>
      <c r="D118" s="13" t="s">
        <v>102</v>
      </c>
      <c r="E118" s="10"/>
      <c r="F118" s="10"/>
      <c r="G118" s="10"/>
      <c r="H118" s="10"/>
      <c r="I118" s="10"/>
      <c r="J118" s="10"/>
      <c r="K118" s="11">
        <v>0</v>
      </c>
      <c r="L118" s="11">
        <v>0</v>
      </c>
      <c r="M118" s="12">
        <f>ROUND(K118*L118,2)</f>
        <v>0</v>
      </c>
    </row>
    <row r="119" spans="1:13" ht="135" x14ac:dyDescent="0.25">
      <c r="A119" s="10"/>
      <c r="B119" s="10"/>
      <c r="C119" s="10"/>
      <c r="D119" s="13" t="s">
        <v>103</v>
      </c>
      <c r="E119" s="10"/>
      <c r="F119" s="10"/>
      <c r="G119" s="10"/>
      <c r="H119" s="10"/>
      <c r="I119" s="10"/>
      <c r="J119" s="10"/>
      <c r="K119" s="10"/>
      <c r="L119" s="10"/>
      <c r="M119" s="10"/>
    </row>
    <row r="120" spans="1:13" x14ac:dyDescent="0.25">
      <c r="A120" s="10"/>
      <c r="B120" s="10"/>
      <c r="C120" s="10"/>
      <c r="D120" s="30"/>
      <c r="E120" s="10"/>
      <c r="F120" s="10"/>
      <c r="G120" s="10"/>
      <c r="H120" s="10"/>
      <c r="I120" s="10"/>
      <c r="J120" s="14" t="s">
        <v>104</v>
      </c>
      <c r="K120" s="11">
        <v>1</v>
      </c>
      <c r="L120" s="11">
        <v>0</v>
      </c>
      <c r="M120" s="16">
        <f>ROUND(K120*L120,2)</f>
        <v>0</v>
      </c>
    </row>
    <row r="121" spans="1:13" ht="0.95" customHeight="1" x14ac:dyDescent="0.25">
      <c r="A121" s="17"/>
      <c r="B121" s="17"/>
      <c r="C121" s="17"/>
      <c r="D121" s="31"/>
      <c r="E121" s="17"/>
      <c r="F121" s="17"/>
      <c r="G121" s="17"/>
      <c r="H121" s="17"/>
      <c r="I121" s="17"/>
      <c r="J121" s="17"/>
      <c r="K121" s="17"/>
      <c r="L121" s="17"/>
      <c r="M121" s="17"/>
    </row>
    <row r="122" spans="1:13" x14ac:dyDescent="0.25">
      <c r="A122" s="18" t="s">
        <v>105</v>
      </c>
      <c r="B122" s="18" t="s">
        <v>6</v>
      </c>
      <c r="C122" s="18" t="s">
        <v>7</v>
      </c>
      <c r="D122" s="32" t="s">
        <v>106</v>
      </c>
      <c r="E122" s="19"/>
      <c r="F122" s="19"/>
      <c r="G122" s="19"/>
      <c r="H122" s="19"/>
      <c r="I122" s="19"/>
      <c r="J122" s="19"/>
      <c r="K122" s="20">
        <f>K187</f>
        <v>1</v>
      </c>
      <c r="L122" s="20">
        <f>L187</f>
        <v>33692.33</v>
      </c>
      <c r="M122" s="20">
        <f>M187</f>
        <v>33692.33</v>
      </c>
    </row>
    <row r="123" spans="1:13" x14ac:dyDescent="0.25">
      <c r="A123" s="8" t="s">
        <v>107</v>
      </c>
      <c r="B123" s="9" t="s">
        <v>10</v>
      </c>
      <c r="C123" s="9" t="s">
        <v>108</v>
      </c>
      <c r="D123" s="13" t="s">
        <v>109</v>
      </c>
      <c r="E123" s="10"/>
      <c r="F123" s="10"/>
      <c r="G123" s="10"/>
      <c r="H123" s="10"/>
      <c r="I123" s="10"/>
      <c r="J123" s="10"/>
      <c r="K123" s="12">
        <f>K165</f>
        <v>1</v>
      </c>
      <c r="L123" s="12">
        <f>L165</f>
        <v>33417.17</v>
      </c>
      <c r="M123" s="12">
        <f>M165</f>
        <v>33417.17</v>
      </c>
    </row>
    <row r="124" spans="1:13" ht="67.5" x14ac:dyDescent="0.25">
      <c r="A124" s="10"/>
      <c r="B124" s="10"/>
      <c r="C124" s="10"/>
      <c r="D124" s="13" t="s">
        <v>110</v>
      </c>
      <c r="E124" s="10"/>
      <c r="F124" s="10"/>
      <c r="G124" s="10"/>
      <c r="H124" s="10"/>
      <c r="I124" s="10"/>
      <c r="J124" s="10"/>
      <c r="K124" s="10"/>
      <c r="L124" s="10"/>
      <c r="M124" s="10"/>
    </row>
    <row r="125" spans="1:13" ht="22.5" x14ac:dyDescent="0.25">
      <c r="A125" s="9" t="s">
        <v>111</v>
      </c>
      <c r="B125" s="9" t="s">
        <v>10</v>
      </c>
      <c r="C125" s="9" t="s">
        <v>108</v>
      </c>
      <c r="D125" s="13" t="s">
        <v>112</v>
      </c>
      <c r="E125" s="10"/>
      <c r="F125" s="10"/>
      <c r="G125" s="10"/>
      <c r="H125" s="10"/>
      <c r="I125" s="10"/>
      <c r="J125" s="10"/>
      <c r="K125" s="23">
        <f>K134</f>
        <v>1</v>
      </c>
      <c r="L125" s="12">
        <f>L134</f>
        <v>554.04999999999995</v>
      </c>
      <c r="M125" s="12">
        <f>M134</f>
        <v>554.04999999999995</v>
      </c>
    </row>
    <row r="126" spans="1:13" ht="33.75" x14ac:dyDescent="0.25">
      <c r="A126" s="10"/>
      <c r="B126" s="10"/>
      <c r="C126" s="10"/>
      <c r="D126" s="13" t="s">
        <v>113</v>
      </c>
      <c r="E126" s="10"/>
      <c r="F126" s="10"/>
      <c r="G126" s="10"/>
      <c r="H126" s="10"/>
      <c r="I126" s="10"/>
      <c r="J126" s="10"/>
      <c r="K126" s="10"/>
      <c r="L126" s="10"/>
      <c r="M126" s="10"/>
    </row>
    <row r="127" spans="1:13" x14ac:dyDescent="0.25">
      <c r="A127" s="9" t="s">
        <v>114</v>
      </c>
      <c r="B127" s="9" t="s">
        <v>37</v>
      </c>
      <c r="C127" s="9" t="s">
        <v>38</v>
      </c>
      <c r="D127" s="13" t="s">
        <v>115</v>
      </c>
      <c r="E127" s="10"/>
      <c r="F127" s="10"/>
      <c r="G127" s="10"/>
      <c r="H127" s="10"/>
      <c r="I127" s="10"/>
      <c r="J127" s="10"/>
      <c r="K127" s="21">
        <v>3</v>
      </c>
      <c r="L127" s="11">
        <v>29.34</v>
      </c>
      <c r="M127" s="12">
        <f>ROUND(K127*L127,2)</f>
        <v>88.02</v>
      </c>
    </row>
    <row r="128" spans="1:13" x14ac:dyDescent="0.25">
      <c r="A128" s="10"/>
      <c r="B128" s="10"/>
      <c r="C128" s="10"/>
      <c r="D128" s="13" t="s">
        <v>115</v>
      </c>
      <c r="E128" s="10"/>
      <c r="F128" s="10"/>
      <c r="G128" s="10"/>
      <c r="H128" s="10"/>
      <c r="I128" s="10"/>
      <c r="J128" s="10"/>
      <c r="K128" s="10"/>
      <c r="L128" s="10"/>
      <c r="M128" s="10"/>
    </row>
    <row r="129" spans="1:13" x14ac:dyDescent="0.25">
      <c r="A129" s="9" t="s">
        <v>116</v>
      </c>
      <c r="B129" s="9" t="s">
        <v>37</v>
      </c>
      <c r="C129" s="9" t="s">
        <v>38</v>
      </c>
      <c r="D129" s="13" t="s">
        <v>117</v>
      </c>
      <c r="E129" s="10"/>
      <c r="F129" s="10"/>
      <c r="G129" s="10"/>
      <c r="H129" s="10"/>
      <c r="I129" s="10"/>
      <c r="J129" s="10"/>
      <c r="K129" s="21">
        <v>3</v>
      </c>
      <c r="L129" s="11">
        <v>25.25</v>
      </c>
      <c r="M129" s="12">
        <f>ROUND(K129*L129,2)</f>
        <v>75.75</v>
      </c>
    </row>
    <row r="130" spans="1:13" x14ac:dyDescent="0.25">
      <c r="A130" s="10"/>
      <c r="B130" s="10"/>
      <c r="C130" s="10"/>
      <c r="D130" s="13" t="s">
        <v>117</v>
      </c>
      <c r="E130" s="10"/>
      <c r="F130" s="10"/>
      <c r="G130" s="10"/>
      <c r="H130" s="10"/>
      <c r="I130" s="10"/>
      <c r="J130" s="10"/>
      <c r="K130" s="10"/>
      <c r="L130" s="10"/>
      <c r="M130" s="10"/>
    </row>
    <row r="131" spans="1:13" x14ac:dyDescent="0.25">
      <c r="A131" s="9" t="s">
        <v>42</v>
      </c>
      <c r="B131" s="9" t="s">
        <v>43</v>
      </c>
      <c r="C131" s="9" t="s">
        <v>44</v>
      </c>
      <c r="D131" s="13" t="s">
        <v>45</v>
      </c>
      <c r="E131" s="10"/>
      <c r="F131" s="10"/>
      <c r="G131" s="10"/>
      <c r="H131" s="10"/>
      <c r="I131" s="10"/>
      <c r="J131" s="10"/>
      <c r="K131" s="21">
        <v>1.6379999999999999</v>
      </c>
      <c r="L131" s="11">
        <v>2</v>
      </c>
      <c r="M131" s="12">
        <f>ROUND(K131*L131,2)</f>
        <v>3.28</v>
      </c>
    </row>
    <row r="132" spans="1:13" ht="22.5" x14ac:dyDescent="0.25">
      <c r="A132" s="9" t="s">
        <v>118</v>
      </c>
      <c r="B132" s="9" t="s">
        <v>30</v>
      </c>
      <c r="C132" s="9" t="s">
        <v>108</v>
      </c>
      <c r="D132" s="13" t="s">
        <v>112</v>
      </c>
      <c r="E132" s="10"/>
      <c r="F132" s="10"/>
      <c r="G132" s="10"/>
      <c r="H132" s="10"/>
      <c r="I132" s="10"/>
      <c r="J132" s="10"/>
      <c r="K132" s="21">
        <v>1</v>
      </c>
      <c r="L132" s="11">
        <v>387</v>
      </c>
      <c r="M132" s="12">
        <f>ROUND(K132*L132,2)</f>
        <v>387</v>
      </c>
    </row>
    <row r="133" spans="1:13" ht="33.75" x14ac:dyDescent="0.25">
      <c r="A133" s="10"/>
      <c r="B133" s="10"/>
      <c r="C133" s="10"/>
      <c r="D133" s="13" t="s">
        <v>113</v>
      </c>
      <c r="E133" s="10"/>
      <c r="F133" s="10"/>
      <c r="G133" s="10"/>
      <c r="H133" s="10"/>
      <c r="I133" s="10"/>
      <c r="J133" s="10"/>
      <c r="K133" s="10"/>
      <c r="L133" s="10"/>
      <c r="M133" s="10"/>
    </row>
    <row r="134" spans="1:13" x14ac:dyDescent="0.25">
      <c r="A134" s="10"/>
      <c r="B134" s="10"/>
      <c r="C134" s="10"/>
      <c r="D134" s="30"/>
      <c r="E134" s="10"/>
      <c r="F134" s="10"/>
      <c r="G134" s="10"/>
      <c r="H134" s="10"/>
      <c r="I134" s="10"/>
      <c r="J134" s="14" t="s">
        <v>119</v>
      </c>
      <c r="K134" s="21">
        <v>1</v>
      </c>
      <c r="L134" s="16">
        <f>M127+M129+M131+M132</f>
        <v>554.04999999999995</v>
      </c>
      <c r="M134" s="16">
        <f>ROUND(K134*L134,2)</f>
        <v>554.04999999999995</v>
      </c>
    </row>
    <row r="135" spans="1:13" ht="0.95" customHeight="1" x14ac:dyDescent="0.25">
      <c r="A135" s="17"/>
      <c r="B135" s="17"/>
      <c r="C135" s="17"/>
      <c r="D135" s="31"/>
      <c r="E135" s="17"/>
      <c r="F135" s="17"/>
      <c r="G135" s="17"/>
      <c r="H135" s="17"/>
      <c r="I135" s="17"/>
      <c r="J135" s="17"/>
      <c r="K135" s="17"/>
      <c r="L135" s="17"/>
      <c r="M135" s="17"/>
    </row>
    <row r="136" spans="1:13" ht="22.5" x14ac:dyDescent="0.25">
      <c r="A136" s="9" t="s">
        <v>120</v>
      </c>
      <c r="B136" s="9" t="s">
        <v>10</v>
      </c>
      <c r="C136" s="9" t="s">
        <v>1</v>
      </c>
      <c r="D136" s="13" t="s">
        <v>121</v>
      </c>
      <c r="E136" s="10"/>
      <c r="F136" s="10"/>
      <c r="G136" s="10"/>
      <c r="H136" s="10"/>
      <c r="I136" s="10"/>
      <c r="J136" s="10"/>
      <c r="K136" s="23">
        <f>K145</f>
        <v>1</v>
      </c>
      <c r="L136" s="12">
        <f>L145</f>
        <v>15028.98</v>
      </c>
      <c r="M136" s="12">
        <f>M145</f>
        <v>15028.98</v>
      </c>
    </row>
    <row r="137" spans="1:13" ht="409.5" x14ac:dyDescent="0.25">
      <c r="A137" s="10"/>
      <c r="B137" s="10"/>
      <c r="C137" s="10"/>
      <c r="D137" s="13" t="s">
        <v>122</v>
      </c>
      <c r="E137" s="10"/>
      <c r="F137" s="10"/>
      <c r="G137" s="10"/>
      <c r="H137" s="10"/>
      <c r="I137" s="10"/>
      <c r="J137" s="10"/>
      <c r="K137" s="10"/>
      <c r="L137" s="10"/>
      <c r="M137" s="10"/>
    </row>
    <row r="138" spans="1:13" x14ac:dyDescent="0.25">
      <c r="A138" s="9" t="s">
        <v>114</v>
      </c>
      <c r="B138" s="9" t="s">
        <v>37</v>
      </c>
      <c r="C138" s="9" t="s">
        <v>38</v>
      </c>
      <c r="D138" s="13" t="s">
        <v>115</v>
      </c>
      <c r="E138" s="10"/>
      <c r="F138" s="10"/>
      <c r="G138" s="10"/>
      <c r="H138" s="10"/>
      <c r="I138" s="10"/>
      <c r="J138" s="10"/>
      <c r="K138" s="21">
        <v>6.016</v>
      </c>
      <c r="L138" s="11">
        <v>29.34</v>
      </c>
      <c r="M138" s="12">
        <f>ROUND(K138*L138,2)</f>
        <v>176.51</v>
      </c>
    </row>
    <row r="139" spans="1:13" x14ac:dyDescent="0.25">
      <c r="A139" s="10"/>
      <c r="B139" s="10"/>
      <c r="C139" s="10"/>
      <c r="D139" s="13" t="s">
        <v>115</v>
      </c>
      <c r="E139" s="10"/>
      <c r="F139" s="10"/>
      <c r="G139" s="10"/>
      <c r="H139" s="10"/>
      <c r="I139" s="10"/>
      <c r="J139" s="10"/>
      <c r="K139" s="10"/>
      <c r="L139" s="10"/>
      <c r="M139" s="10"/>
    </row>
    <row r="140" spans="1:13" x14ac:dyDescent="0.25">
      <c r="A140" s="9" t="s">
        <v>116</v>
      </c>
      <c r="B140" s="9" t="s">
        <v>37</v>
      </c>
      <c r="C140" s="9" t="s">
        <v>38</v>
      </c>
      <c r="D140" s="13" t="s">
        <v>117</v>
      </c>
      <c r="E140" s="10"/>
      <c r="F140" s="10"/>
      <c r="G140" s="10"/>
      <c r="H140" s="10"/>
      <c r="I140" s="10"/>
      <c r="J140" s="10"/>
      <c r="K140" s="21">
        <v>6.016</v>
      </c>
      <c r="L140" s="11">
        <v>25.25</v>
      </c>
      <c r="M140" s="12">
        <f>ROUND(K140*L140,2)</f>
        <v>151.9</v>
      </c>
    </row>
    <row r="141" spans="1:13" x14ac:dyDescent="0.25">
      <c r="A141" s="10"/>
      <c r="B141" s="10"/>
      <c r="C141" s="10"/>
      <c r="D141" s="13" t="s">
        <v>117</v>
      </c>
      <c r="E141" s="10"/>
      <c r="F141" s="10"/>
      <c r="G141" s="10"/>
      <c r="H141" s="10"/>
      <c r="I141" s="10"/>
      <c r="J141" s="10"/>
      <c r="K141" s="10"/>
      <c r="L141" s="10"/>
      <c r="M141" s="10"/>
    </row>
    <row r="142" spans="1:13" x14ac:dyDescent="0.25">
      <c r="A142" s="9" t="s">
        <v>42</v>
      </c>
      <c r="B142" s="9" t="s">
        <v>43</v>
      </c>
      <c r="C142" s="9" t="s">
        <v>44</v>
      </c>
      <c r="D142" s="13" t="s">
        <v>45</v>
      </c>
      <c r="E142" s="10"/>
      <c r="F142" s="10"/>
      <c r="G142" s="10"/>
      <c r="H142" s="10"/>
      <c r="I142" s="10"/>
      <c r="J142" s="10"/>
      <c r="K142" s="21">
        <v>3.2839999999999998</v>
      </c>
      <c r="L142" s="11">
        <v>2</v>
      </c>
      <c r="M142" s="12">
        <f>ROUND(K142*L142,2)</f>
        <v>6.57</v>
      </c>
    </row>
    <row r="143" spans="1:13" ht="22.5" x14ac:dyDescent="0.25">
      <c r="A143" s="9" t="s">
        <v>123</v>
      </c>
      <c r="B143" s="9" t="s">
        <v>30</v>
      </c>
      <c r="C143" s="9" t="s">
        <v>1</v>
      </c>
      <c r="D143" s="13" t="s">
        <v>121</v>
      </c>
      <c r="E143" s="10"/>
      <c r="F143" s="10"/>
      <c r="G143" s="10"/>
      <c r="H143" s="10"/>
      <c r="I143" s="10"/>
      <c r="J143" s="10"/>
      <c r="K143" s="21">
        <v>1</v>
      </c>
      <c r="L143" s="11">
        <v>14694</v>
      </c>
      <c r="M143" s="12">
        <f>ROUND(K143*L143,2)</f>
        <v>14694</v>
      </c>
    </row>
    <row r="144" spans="1:13" ht="123.75" x14ac:dyDescent="0.25">
      <c r="A144" s="10"/>
      <c r="B144" s="10"/>
      <c r="C144" s="10"/>
      <c r="D144" s="13" t="s">
        <v>124</v>
      </c>
      <c r="E144" s="10"/>
      <c r="F144" s="10"/>
      <c r="G144" s="10"/>
      <c r="H144" s="10"/>
      <c r="I144" s="10"/>
      <c r="J144" s="10"/>
      <c r="K144" s="10"/>
      <c r="L144" s="10"/>
      <c r="M144" s="10"/>
    </row>
    <row r="145" spans="1:13" x14ac:dyDescent="0.25">
      <c r="A145" s="10"/>
      <c r="B145" s="10"/>
      <c r="C145" s="10"/>
      <c r="D145" s="30"/>
      <c r="E145" s="10"/>
      <c r="F145" s="10"/>
      <c r="G145" s="10"/>
      <c r="H145" s="10"/>
      <c r="I145" s="10"/>
      <c r="J145" s="14" t="s">
        <v>125</v>
      </c>
      <c r="K145" s="21">
        <v>1</v>
      </c>
      <c r="L145" s="16">
        <f>M138+M140+M142+M143</f>
        <v>15028.98</v>
      </c>
      <c r="M145" s="16">
        <f>ROUND(K145*L145,2)</f>
        <v>15028.98</v>
      </c>
    </row>
    <row r="146" spans="1:13" ht="0.95" customHeight="1" x14ac:dyDescent="0.25">
      <c r="A146" s="17"/>
      <c r="B146" s="17"/>
      <c r="C146" s="17"/>
      <c r="D146" s="31"/>
      <c r="E146" s="17"/>
      <c r="F146" s="17"/>
      <c r="G146" s="17"/>
      <c r="H146" s="17"/>
      <c r="I146" s="17"/>
      <c r="J146" s="17"/>
      <c r="K146" s="17"/>
      <c r="L146" s="17"/>
      <c r="M146" s="17"/>
    </row>
    <row r="147" spans="1:13" ht="22.5" x14ac:dyDescent="0.25">
      <c r="A147" s="9" t="s">
        <v>126</v>
      </c>
      <c r="B147" s="9" t="s">
        <v>10</v>
      </c>
      <c r="C147" s="9" t="s">
        <v>1</v>
      </c>
      <c r="D147" s="13" t="s">
        <v>127</v>
      </c>
      <c r="E147" s="10"/>
      <c r="F147" s="10"/>
      <c r="G147" s="10"/>
      <c r="H147" s="10"/>
      <c r="I147" s="10"/>
      <c r="J147" s="10"/>
      <c r="K147" s="23">
        <f>K156</f>
        <v>1</v>
      </c>
      <c r="L147" s="12">
        <f>L156</f>
        <v>17527.98</v>
      </c>
      <c r="M147" s="12">
        <f>M156</f>
        <v>17527.98</v>
      </c>
    </row>
    <row r="148" spans="1:13" ht="409.5" x14ac:dyDescent="0.25">
      <c r="A148" s="10"/>
      <c r="B148" s="10"/>
      <c r="C148" s="10"/>
      <c r="D148" s="13" t="s">
        <v>122</v>
      </c>
      <c r="E148" s="10"/>
      <c r="F148" s="10"/>
      <c r="G148" s="10"/>
      <c r="H148" s="10"/>
      <c r="I148" s="10"/>
      <c r="J148" s="10"/>
      <c r="K148" s="10"/>
      <c r="L148" s="10"/>
      <c r="M148" s="10"/>
    </row>
    <row r="149" spans="1:13" x14ac:dyDescent="0.25">
      <c r="A149" s="9" t="s">
        <v>114</v>
      </c>
      <c r="B149" s="9" t="s">
        <v>37</v>
      </c>
      <c r="C149" s="9" t="s">
        <v>38</v>
      </c>
      <c r="D149" s="13" t="s">
        <v>115</v>
      </c>
      <c r="E149" s="10"/>
      <c r="F149" s="10"/>
      <c r="G149" s="10"/>
      <c r="H149" s="10"/>
      <c r="I149" s="10"/>
      <c r="J149" s="10"/>
      <c r="K149" s="21">
        <v>6.016</v>
      </c>
      <c r="L149" s="11">
        <v>29.34</v>
      </c>
      <c r="M149" s="12">
        <f>ROUND(K149*L149,2)</f>
        <v>176.51</v>
      </c>
    </row>
    <row r="150" spans="1:13" x14ac:dyDescent="0.25">
      <c r="A150" s="10"/>
      <c r="B150" s="10"/>
      <c r="C150" s="10"/>
      <c r="D150" s="13" t="s">
        <v>115</v>
      </c>
      <c r="E150" s="10"/>
      <c r="F150" s="10"/>
      <c r="G150" s="10"/>
      <c r="H150" s="10"/>
      <c r="I150" s="10"/>
      <c r="J150" s="10"/>
      <c r="K150" s="10"/>
      <c r="L150" s="10"/>
      <c r="M150" s="10"/>
    </row>
    <row r="151" spans="1:13" x14ac:dyDescent="0.25">
      <c r="A151" s="9" t="s">
        <v>116</v>
      </c>
      <c r="B151" s="9" t="s">
        <v>37</v>
      </c>
      <c r="C151" s="9" t="s">
        <v>38</v>
      </c>
      <c r="D151" s="13" t="s">
        <v>117</v>
      </c>
      <c r="E151" s="10"/>
      <c r="F151" s="10"/>
      <c r="G151" s="10"/>
      <c r="H151" s="10"/>
      <c r="I151" s="10"/>
      <c r="J151" s="10"/>
      <c r="K151" s="21">
        <v>6.016</v>
      </c>
      <c r="L151" s="11">
        <v>25.25</v>
      </c>
      <c r="M151" s="12">
        <f>ROUND(K151*L151,2)</f>
        <v>151.9</v>
      </c>
    </row>
    <row r="152" spans="1:13" x14ac:dyDescent="0.25">
      <c r="A152" s="10"/>
      <c r="B152" s="10"/>
      <c r="C152" s="10"/>
      <c r="D152" s="13" t="s">
        <v>117</v>
      </c>
      <c r="E152" s="10"/>
      <c r="F152" s="10"/>
      <c r="G152" s="10"/>
      <c r="H152" s="10"/>
      <c r="I152" s="10"/>
      <c r="J152" s="10"/>
      <c r="K152" s="10"/>
      <c r="L152" s="10"/>
      <c r="M152" s="10"/>
    </row>
    <row r="153" spans="1:13" x14ac:dyDescent="0.25">
      <c r="A153" s="9" t="s">
        <v>42</v>
      </c>
      <c r="B153" s="9" t="s">
        <v>43</v>
      </c>
      <c r="C153" s="9" t="s">
        <v>44</v>
      </c>
      <c r="D153" s="13" t="s">
        <v>45</v>
      </c>
      <c r="E153" s="10"/>
      <c r="F153" s="10"/>
      <c r="G153" s="10"/>
      <c r="H153" s="10"/>
      <c r="I153" s="10"/>
      <c r="J153" s="10"/>
      <c r="K153" s="21">
        <v>3.2839999999999998</v>
      </c>
      <c r="L153" s="11">
        <v>2</v>
      </c>
      <c r="M153" s="12">
        <f>ROUND(K153*L153,2)</f>
        <v>6.57</v>
      </c>
    </row>
    <row r="154" spans="1:13" ht="22.5" x14ac:dyDescent="0.25">
      <c r="A154" s="9" t="s">
        <v>128</v>
      </c>
      <c r="B154" s="9" t="s">
        <v>30</v>
      </c>
      <c r="C154" s="9" t="s">
        <v>108</v>
      </c>
      <c r="D154" s="13" t="s">
        <v>127</v>
      </c>
      <c r="E154" s="10"/>
      <c r="F154" s="10"/>
      <c r="G154" s="10"/>
      <c r="H154" s="10"/>
      <c r="I154" s="10"/>
      <c r="J154" s="10"/>
      <c r="K154" s="21">
        <v>1</v>
      </c>
      <c r="L154" s="11">
        <v>17193</v>
      </c>
      <c r="M154" s="12">
        <f>ROUND(K154*L154,2)</f>
        <v>17193</v>
      </c>
    </row>
    <row r="155" spans="1:13" ht="123.75" x14ac:dyDescent="0.25">
      <c r="A155" s="10"/>
      <c r="B155" s="10"/>
      <c r="C155" s="10"/>
      <c r="D155" s="13" t="s">
        <v>129</v>
      </c>
      <c r="E155" s="10"/>
      <c r="F155" s="10"/>
      <c r="G155" s="10"/>
      <c r="H155" s="10"/>
      <c r="I155" s="10"/>
      <c r="J155" s="10"/>
      <c r="K155" s="10"/>
      <c r="L155" s="10"/>
      <c r="M155" s="10"/>
    </row>
    <row r="156" spans="1:13" x14ac:dyDescent="0.25">
      <c r="A156" s="10"/>
      <c r="B156" s="10"/>
      <c r="C156" s="10"/>
      <c r="D156" s="30"/>
      <c r="E156" s="10"/>
      <c r="F156" s="10"/>
      <c r="G156" s="10"/>
      <c r="H156" s="10"/>
      <c r="I156" s="10"/>
      <c r="J156" s="14" t="s">
        <v>130</v>
      </c>
      <c r="K156" s="21">
        <v>1</v>
      </c>
      <c r="L156" s="16">
        <f>M149+M151+M153+M154</f>
        <v>17527.98</v>
      </c>
      <c r="M156" s="16">
        <f>ROUND(K156*L156,2)</f>
        <v>17527.98</v>
      </c>
    </row>
    <row r="157" spans="1:13" ht="0.95" customHeight="1" x14ac:dyDescent="0.25">
      <c r="A157" s="17"/>
      <c r="B157" s="17"/>
      <c r="C157" s="17"/>
      <c r="D157" s="31"/>
      <c r="E157" s="17"/>
      <c r="F157" s="17"/>
      <c r="G157" s="17"/>
      <c r="H157" s="17"/>
      <c r="I157" s="17"/>
      <c r="J157" s="17"/>
      <c r="K157" s="17"/>
      <c r="L157" s="17"/>
      <c r="M157" s="17"/>
    </row>
    <row r="158" spans="1:13" x14ac:dyDescent="0.25">
      <c r="A158" s="9" t="s">
        <v>131</v>
      </c>
      <c r="B158" s="9" t="s">
        <v>10</v>
      </c>
      <c r="C158" s="9" t="s">
        <v>38</v>
      </c>
      <c r="D158" s="13" t="s">
        <v>132</v>
      </c>
      <c r="E158" s="10"/>
      <c r="F158" s="10"/>
      <c r="G158" s="10"/>
      <c r="H158" s="10"/>
      <c r="I158" s="10"/>
      <c r="J158" s="10"/>
      <c r="K158" s="23">
        <f>K163</f>
        <v>4</v>
      </c>
      <c r="L158" s="12">
        <f>L163</f>
        <v>76.540000000000006</v>
      </c>
      <c r="M158" s="12">
        <f>M163</f>
        <v>306.16000000000003</v>
      </c>
    </row>
    <row r="159" spans="1:13" ht="90" x14ac:dyDescent="0.25">
      <c r="A159" s="10"/>
      <c r="B159" s="10"/>
      <c r="C159" s="10"/>
      <c r="D159" s="13" t="s">
        <v>133</v>
      </c>
      <c r="E159" s="10"/>
      <c r="F159" s="10"/>
      <c r="G159" s="10"/>
      <c r="H159" s="10"/>
      <c r="I159" s="10"/>
      <c r="J159" s="10"/>
      <c r="K159" s="10"/>
      <c r="L159" s="10"/>
      <c r="M159" s="10"/>
    </row>
    <row r="160" spans="1:13" ht="33.75" x14ac:dyDescent="0.25">
      <c r="A160" s="9" t="s">
        <v>134</v>
      </c>
      <c r="B160" s="9" t="s">
        <v>135</v>
      </c>
      <c r="C160" s="9" t="s">
        <v>38</v>
      </c>
      <c r="D160" s="13" t="s">
        <v>136</v>
      </c>
      <c r="E160" s="10"/>
      <c r="F160" s="10"/>
      <c r="G160" s="10"/>
      <c r="H160" s="10"/>
      <c r="I160" s="10"/>
      <c r="J160" s="10"/>
      <c r="K160" s="21">
        <v>1</v>
      </c>
      <c r="L160" s="11">
        <v>75.040000000000006</v>
      </c>
      <c r="M160" s="12">
        <f>ROUND(K160*L160,2)</f>
        <v>75.040000000000006</v>
      </c>
    </row>
    <row r="161" spans="1:13" ht="33.75" x14ac:dyDescent="0.25">
      <c r="A161" s="10"/>
      <c r="B161" s="10"/>
      <c r="C161" s="10"/>
      <c r="D161" s="13" t="s">
        <v>136</v>
      </c>
      <c r="E161" s="10"/>
      <c r="F161" s="10"/>
      <c r="G161" s="10"/>
      <c r="H161" s="10"/>
      <c r="I161" s="10"/>
      <c r="J161" s="10"/>
      <c r="K161" s="10"/>
      <c r="L161" s="10"/>
      <c r="M161" s="10"/>
    </row>
    <row r="162" spans="1:13" x14ac:dyDescent="0.25">
      <c r="A162" s="9" t="s">
        <v>42</v>
      </c>
      <c r="B162" s="9" t="s">
        <v>43</v>
      </c>
      <c r="C162" s="9" t="s">
        <v>44</v>
      </c>
      <c r="D162" s="13" t="s">
        <v>45</v>
      </c>
      <c r="E162" s="10"/>
      <c r="F162" s="10"/>
      <c r="G162" s="10"/>
      <c r="H162" s="10"/>
      <c r="I162" s="10"/>
      <c r="J162" s="10"/>
      <c r="K162" s="21">
        <v>0.75</v>
      </c>
      <c r="L162" s="11">
        <v>2</v>
      </c>
      <c r="M162" s="12">
        <f>ROUND(K162*L162,2)</f>
        <v>1.5</v>
      </c>
    </row>
    <row r="163" spans="1:13" x14ac:dyDescent="0.25">
      <c r="A163" s="10"/>
      <c r="B163" s="10"/>
      <c r="C163" s="10"/>
      <c r="D163" s="30"/>
      <c r="E163" s="10"/>
      <c r="F163" s="10"/>
      <c r="G163" s="10"/>
      <c r="H163" s="10"/>
      <c r="I163" s="10"/>
      <c r="J163" s="14" t="s">
        <v>137</v>
      </c>
      <c r="K163" s="21">
        <v>4</v>
      </c>
      <c r="L163" s="16">
        <f>M160+M162</f>
        <v>76.540000000000006</v>
      </c>
      <c r="M163" s="16">
        <f>ROUND(K163*L163,2)</f>
        <v>306.16000000000003</v>
      </c>
    </row>
    <row r="164" spans="1:13" ht="0.95" customHeight="1" x14ac:dyDescent="0.25">
      <c r="A164" s="17"/>
      <c r="B164" s="17"/>
      <c r="C164" s="17"/>
      <c r="D164" s="31"/>
      <c r="E164" s="17"/>
      <c r="F164" s="17"/>
      <c r="G164" s="17"/>
      <c r="H164" s="17"/>
      <c r="I164" s="17"/>
      <c r="J164" s="17"/>
      <c r="K164" s="17"/>
      <c r="L164" s="17"/>
      <c r="M164" s="17"/>
    </row>
    <row r="165" spans="1:13" x14ac:dyDescent="0.25">
      <c r="A165" s="10"/>
      <c r="B165" s="10"/>
      <c r="C165" s="10"/>
      <c r="D165" s="30"/>
      <c r="E165" s="10"/>
      <c r="F165" s="10"/>
      <c r="G165" s="10"/>
      <c r="H165" s="10"/>
      <c r="I165" s="10"/>
      <c r="J165" s="14" t="s">
        <v>138</v>
      </c>
      <c r="K165" s="11">
        <v>1</v>
      </c>
      <c r="L165" s="16">
        <f>M125+M136+M147+M158</f>
        <v>33417.17</v>
      </c>
      <c r="M165" s="16">
        <f>ROUND(K165*L165,2)</f>
        <v>33417.17</v>
      </c>
    </row>
    <row r="166" spans="1:13" ht="0.95" customHeight="1" x14ac:dyDescent="0.25">
      <c r="A166" s="17"/>
      <c r="B166" s="17"/>
      <c r="C166" s="17"/>
      <c r="D166" s="31"/>
      <c r="E166" s="17"/>
      <c r="F166" s="17"/>
      <c r="G166" s="17"/>
      <c r="H166" s="17"/>
      <c r="I166" s="17"/>
      <c r="J166" s="17"/>
      <c r="K166" s="17"/>
      <c r="L166" s="17"/>
      <c r="M166" s="17"/>
    </row>
    <row r="167" spans="1:13" ht="22.5" x14ac:dyDescent="0.25">
      <c r="A167" s="8" t="s">
        <v>139</v>
      </c>
      <c r="B167" s="9" t="s">
        <v>10</v>
      </c>
      <c r="C167" s="9" t="s">
        <v>11</v>
      </c>
      <c r="D167" s="13" t="s">
        <v>140</v>
      </c>
      <c r="E167" s="10"/>
      <c r="F167" s="10"/>
      <c r="G167" s="10"/>
      <c r="H167" s="10"/>
      <c r="I167" s="10"/>
      <c r="J167" s="10"/>
      <c r="K167" s="12">
        <f>K185</f>
        <v>1.5</v>
      </c>
      <c r="L167" s="12">
        <f>L185</f>
        <v>183.44</v>
      </c>
      <c r="M167" s="12">
        <f>M185</f>
        <v>275.16000000000003</v>
      </c>
    </row>
    <row r="168" spans="1:13" ht="213.75" x14ac:dyDescent="0.25">
      <c r="A168" s="10"/>
      <c r="B168" s="10"/>
      <c r="C168" s="10"/>
      <c r="D168" s="13" t="s">
        <v>141</v>
      </c>
      <c r="E168" s="10"/>
      <c r="F168" s="10"/>
      <c r="G168" s="10"/>
      <c r="H168" s="10"/>
      <c r="I168" s="10"/>
      <c r="J168" s="10"/>
      <c r="K168" s="10"/>
      <c r="L168" s="10"/>
      <c r="M168" s="10"/>
    </row>
    <row r="169" spans="1:13" ht="33.75" x14ac:dyDescent="0.25">
      <c r="A169" s="9" t="s">
        <v>142</v>
      </c>
      <c r="B169" s="9" t="s">
        <v>30</v>
      </c>
      <c r="C169" s="9" t="s">
        <v>143</v>
      </c>
      <c r="D169" s="13" t="s">
        <v>144</v>
      </c>
      <c r="E169" s="10"/>
      <c r="F169" s="10"/>
      <c r="G169" s="10"/>
      <c r="H169" s="10"/>
      <c r="I169" s="10"/>
      <c r="J169" s="10"/>
      <c r="K169" s="21">
        <v>1.76</v>
      </c>
      <c r="L169" s="11">
        <v>1.53</v>
      </c>
      <c r="M169" s="12">
        <f>ROUND(K169*L169,2)</f>
        <v>2.69</v>
      </c>
    </row>
    <row r="170" spans="1:13" ht="90" x14ac:dyDescent="0.25">
      <c r="A170" s="10"/>
      <c r="B170" s="10"/>
      <c r="C170" s="10"/>
      <c r="D170" s="13" t="s">
        <v>145</v>
      </c>
      <c r="E170" s="10"/>
      <c r="F170" s="10"/>
      <c r="G170" s="10"/>
      <c r="H170" s="10"/>
      <c r="I170" s="10"/>
      <c r="J170" s="10"/>
      <c r="K170" s="10"/>
      <c r="L170" s="10"/>
      <c r="M170" s="10"/>
    </row>
    <row r="171" spans="1:13" ht="33.75" x14ac:dyDescent="0.25">
      <c r="A171" s="9" t="s">
        <v>146</v>
      </c>
      <c r="B171" s="9" t="s">
        <v>30</v>
      </c>
      <c r="C171" s="9" t="s">
        <v>147</v>
      </c>
      <c r="D171" s="13" t="s">
        <v>148</v>
      </c>
      <c r="E171" s="10"/>
      <c r="F171" s="10"/>
      <c r="G171" s="10"/>
      <c r="H171" s="10"/>
      <c r="I171" s="10"/>
      <c r="J171" s="10"/>
      <c r="K171" s="21">
        <v>94</v>
      </c>
      <c r="L171" s="11">
        <v>1.38</v>
      </c>
      <c r="M171" s="12">
        <f>ROUND(K171*L171,2)</f>
        <v>129.72</v>
      </c>
    </row>
    <row r="172" spans="1:13" ht="45" x14ac:dyDescent="0.25">
      <c r="A172" s="10"/>
      <c r="B172" s="10"/>
      <c r="C172" s="10"/>
      <c r="D172" s="13" t="s">
        <v>149</v>
      </c>
      <c r="E172" s="10"/>
      <c r="F172" s="10"/>
      <c r="G172" s="10"/>
      <c r="H172" s="10"/>
      <c r="I172" s="10"/>
      <c r="J172" s="10"/>
      <c r="K172" s="10"/>
      <c r="L172" s="10"/>
      <c r="M172" s="10"/>
    </row>
    <row r="173" spans="1:13" ht="22.5" x14ac:dyDescent="0.25">
      <c r="A173" s="9" t="s">
        <v>150</v>
      </c>
      <c r="B173" s="9" t="s">
        <v>30</v>
      </c>
      <c r="C173" s="9" t="s">
        <v>143</v>
      </c>
      <c r="D173" s="13" t="s">
        <v>151</v>
      </c>
      <c r="E173" s="10"/>
      <c r="F173" s="10"/>
      <c r="G173" s="10"/>
      <c r="H173" s="10"/>
      <c r="I173" s="10"/>
      <c r="J173" s="10"/>
      <c r="K173" s="21">
        <v>1.65</v>
      </c>
      <c r="L173" s="11">
        <v>2.52</v>
      </c>
      <c r="M173" s="12">
        <f>ROUND(K173*L173,2)</f>
        <v>4.16</v>
      </c>
    </row>
    <row r="174" spans="1:13" ht="22.5" x14ac:dyDescent="0.25">
      <c r="A174" s="10"/>
      <c r="B174" s="10"/>
      <c r="C174" s="10"/>
      <c r="D174" s="13" t="s">
        <v>151</v>
      </c>
      <c r="E174" s="10"/>
      <c r="F174" s="10"/>
      <c r="G174" s="10"/>
      <c r="H174" s="10"/>
      <c r="I174" s="10"/>
      <c r="J174" s="10"/>
      <c r="K174" s="10"/>
      <c r="L174" s="10"/>
      <c r="M174" s="10"/>
    </row>
    <row r="175" spans="1:13" x14ac:dyDescent="0.25">
      <c r="A175" s="9" t="s">
        <v>152</v>
      </c>
      <c r="B175" s="9" t="s">
        <v>30</v>
      </c>
      <c r="C175" s="9" t="s">
        <v>153</v>
      </c>
      <c r="D175" s="13" t="s">
        <v>154</v>
      </c>
      <c r="E175" s="10"/>
      <c r="F175" s="10"/>
      <c r="G175" s="10"/>
      <c r="H175" s="10"/>
      <c r="I175" s="10"/>
      <c r="J175" s="10"/>
      <c r="K175" s="21">
        <v>0.26400000000000001</v>
      </c>
      <c r="L175" s="11">
        <v>92.2</v>
      </c>
      <c r="M175" s="12">
        <f>ROUND(K175*L175,2)</f>
        <v>24.34</v>
      </c>
    </row>
    <row r="176" spans="1:13" x14ac:dyDescent="0.25">
      <c r="A176" s="10"/>
      <c r="B176" s="10"/>
      <c r="C176" s="10"/>
      <c r="D176" s="13" t="s">
        <v>154</v>
      </c>
      <c r="E176" s="10"/>
      <c r="F176" s="10"/>
      <c r="G176" s="10"/>
      <c r="H176" s="10"/>
      <c r="I176" s="10"/>
      <c r="J176" s="10"/>
      <c r="K176" s="10"/>
      <c r="L176" s="10"/>
      <c r="M176" s="10"/>
    </row>
    <row r="177" spans="1:13" ht="22.5" x14ac:dyDescent="0.25">
      <c r="A177" s="9" t="s">
        <v>155</v>
      </c>
      <c r="B177" s="9" t="s">
        <v>135</v>
      </c>
      <c r="C177" s="9" t="s">
        <v>38</v>
      </c>
      <c r="D177" s="13" t="s">
        <v>156</v>
      </c>
      <c r="E177" s="10"/>
      <c r="F177" s="10"/>
      <c r="G177" s="10"/>
      <c r="H177" s="10"/>
      <c r="I177" s="10"/>
      <c r="J177" s="10"/>
      <c r="K177" s="21">
        <v>1.0999999999999999E-2</v>
      </c>
      <c r="L177" s="11">
        <v>190.4</v>
      </c>
      <c r="M177" s="12">
        <f>ROUND(K177*L177,2)</f>
        <v>2.09</v>
      </c>
    </row>
    <row r="178" spans="1:13" ht="22.5" x14ac:dyDescent="0.25">
      <c r="A178" s="10"/>
      <c r="B178" s="10"/>
      <c r="C178" s="10"/>
      <c r="D178" s="13" t="s">
        <v>156</v>
      </c>
      <c r="E178" s="10"/>
      <c r="F178" s="10"/>
      <c r="G178" s="10"/>
      <c r="H178" s="10"/>
      <c r="I178" s="10"/>
      <c r="J178" s="10"/>
      <c r="K178" s="10"/>
      <c r="L178" s="10"/>
      <c r="M178" s="10"/>
    </row>
    <row r="179" spans="1:13" x14ac:dyDescent="0.25">
      <c r="A179" s="9" t="s">
        <v>157</v>
      </c>
      <c r="B179" s="9" t="s">
        <v>37</v>
      </c>
      <c r="C179" s="9" t="s">
        <v>38</v>
      </c>
      <c r="D179" s="13" t="s">
        <v>158</v>
      </c>
      <c r="E179" s="10"/>
      <c r="F179" s="10"/>
      <c r="G179" s="10"/>
      <c r="H179" s="10"/>
      <c r="I179" s="10"/>
      <c r="J179" s="10"/>
      <c r="K179" s="21">
        <v>0.314</v>
      </c>
      <c r="L179" s="11">
        <v>28.39</v>
      </c>
      <c r="M179" s="12">
        <f>ROUND(K179*L179,2)</f>
        <v>8.91</v>
      </c>
    </row>
    <row r="180" spans="1:13" x14ac:dyDescent="0.25">
      <c r="A180" s="10"/>
      <c r="B180" s="10"/>
      <c r="C180" s="10"/>
      <c r="D180" s="13" t="s">
        <v>158</v>
      </c>
      <c r="E180" s="10"/>
      <c r="F180" s="10"/>
      <c r="G180" s="10"/>
      <c r="H180" s="10"/>
      <c r="I180" s="10"/>
      <c r="J180" s="10"/>
      <c r="K180" s="10"/>
      <c r="L180" s="10"/>
      <c r="M180" s="10"/>
    </row>
    <row r="181" spans="1:13" x14ac:dyDescent="0.25">
      <c r="A181" s="9" t="s">
        <v>159</v>
      </c>
      <c r="B181" s="9" t="s">
        <v>37</v>
      </c>
      <c r="C181" s="9" t="s">
        <v>38</v>
      </c>
      <c r="D181" s="13" t="s">
        <v>160</v>
      </c>
      <c r="E181" s="10"/>
      <c r="F181" s="10"/>
      <c r="G181" s="10"/>
      <c r="H181" s="10"/>
      <c r="I181" s="10"/>
      <c r="J181" s="10"/>
      <c r="K181" s="21">
        <v>0.314</v>
      </c>
      <c r="L181" s="11">
        <v>25.25</v>
      </c>
      <c r="M181" s="12">
        <f>ROUND(K181*L181,2)</f>
        <v>7.93</v>
      </c>
    </row>
    <row r="182" spans="1:13" x14ac:dyDescent="0.25">
      <c r="A182" s="10"/>
      <c r="B182" s="10"/>
      <c r="C182" s="10"/>
      <c r="D182" s="13" t="s">
        <v>160</v>
      </c>
      <c r="E182" s="10"/>
      <c r="F182" s="10"/>
      <c r="G182" s="10"/>
      <c r="H182" s="10"/>
      <c r="I182" s="10"/>
      <c r="J182" s="10"/>
      <c r="K182" s="10"/>
      <c r="L182" s="10"/>
      <c r="M182" s="10"/>
    </row>
    <row r="183" spans="1:13" x14ac:dyDescent="0.25">
      <c r="A183" s="9" t="s">
        <v>42</v>
      </c>
      <c r="B183" s="9" t="s">
        <v>43</v>
      </c>
      <c r="C183" s="9" t="s">
        <v>44</v>
      </c>
      <c r="D183" s="13" t="s">
        <v>45</v>
      </c>
      <c r="E183" s="10"/>
      <c r="F183" s="10"/>
      <c r="G183" s="10"/>
      <c r="H183" s="10"/>
      <c r="I183" s="10"/>
      <c r="J183" s="10"/>
      <c r="K183" s="21">
        <v>1.798</v>
      </c>
      <c r="L183" s="11">
        <v>2</v>
      </c>
      <c r="M183" s="12">
        <f>ROUND(K183*L183,2)</f>
        <v>3.6</v>
      </c>
    </row>
    <row r="184" spans="1:13" x14ac:dyDescent="0.25">
      <c r="A184" s="10"/>
      <c r="B184" s="10"/>
      <c r="C184" s="10"/>
      <c r="D184" s="30"/>
      <c r="E184" s="9" t="s">
        <v>161</v>
      </c>
      <c r="F184" s="22">
        <v>1</v>
      </c>
      <c r="G184" s="11">
        <v>1.5</v>
      </c>
      <c r="H184" s="11">
        <v>1</v>
      </c>
      <c r="I184" s="11">
        <v>0</v>
      </c>
      <c r="J184" s="12">
        <f>OR(F184&lt;&gt;0,G184&lt;&gt;0,H184&lt;&gt;0,I184&lt;&gt;0)*(F184 + (F184 = 0))*(G184 + (G184 = 0))*(H184 + (H184 = 0))*(I184 + (I184 = 0))</f>
        <v>1.5</v>
      </c>
      <c r="K184" s="10"/>
      <c r="L184" s="10"/>
      <c r="M184" s="10"/>
    </row>
    <row r="185" spans="1:13" x14ac:dyDescent="0.25">
      <c r="A185" s="10"/>
      <c r="B185" s="10"/>
      <c r="C185" s="10"/>
      <c r="D185" s="30"/>
      <c r="E185" s="10"/>
      <c r="F185" s="10"/>
      <c r="G185" s="10"/>
      <c r="H185" s="10"/>
      <c r="I185" s="10"/>
      <c r="J185" s="14" t="s">
        <v>162</v>
      </c>
      <c r="K185" s="16">
        <f>J184</f>
        <v>1.5</v>
      </c>
      <c r="L185" s="16">
        <f>M169+M171+M173+M175+M177+M179+M181+M183</f>
        <v>183.44</v>
      </c>
      <c r="M185" s="16">
        <f>ROUND(K185*L185,2)</f>
        <v>275.16000000000003</v>
      </c>
    </row>
    <row r="186" spans="1:13" ht="0.95" customHeight="1" x14ac:dyDescent="0.25">
      <c r="A186" s="17"/>
      <c r="B186" s="17"/>
      <c r="C186" s="17"/>
      <c r="D186" s="31"/>
      <c r="E186" s="17"/>
      <c r="F186" s="17"/>
      <c r="G186" s="17"/>
      <c r="H186" s="17"/>
      <c r="I186" s="17"/>
      <c r="J186" s="17"/>
      <c r="K186" s="17"/>
      <c r="L186" s="17"/>
      <c r="M186" s="17"/>
    </row>
    <row r="187" spans="1:13" x14ac:dyDescent="0.25">
      <c r="A187" s="10"/>
      <c r="B187" s="10"/>
      <c r="C187" s="10"/>
      <c r="D187" s="30"/>
      <c r="E187" s="10"/>
      <c r="F187" s="10"/>
      <c r="G187" s="10"/>
      <c r="H187" s="10"/>
      <c r="I187" s="10"/>
      <c r="J187" s="14" t="s">
        <v>163</v>
      </c>
      <c r="K187" s="11">
        <v>1</v>
      </c>
      <c r="L187" s="16">
        <f>M123+M167</f>
        <v>33692.33</v>
      </c>
      <c r="M187" s="16">
        <f>ROUND(K187*L187,2)</f>
        <v>33692.33</v>
      </c>
    </row>
    <row r="188" spans="1:13" ht="0.95" customHeight="1" x14ac:dyDescent="0.25">
      <c r="A188" s="17"/>
      <c r="B188" s="17"/>
      <c r="C188" s="17"/>
      <c r="D188" s="31"/>
      <c r="E188" s="17"/>
      <c r="F188" s="17"/>
      <c r="G188" s="17"/>
      <c r="H188" s="17"/>
      <c r="I188" s="17"/>
      <c r="J188" s="17"/>
      <c r="K188" s="17"/>
      <c r="L188" s="17"/>
      <c r="M188" s="17"/>
    </row>
    <row r="189" spans="1:13" x14ac:dyDescent="0.25">
      <c r="A189" s="18" t="s">
        <v>164</v>
      </c>
      <c r="B189" s="18" t="s">
        <v>6</v>
      </c>
      <c r="C189" s="18" t="s">
        <v>7</v>
      </c>
      <c r="D189" s="32" t="s">
        <v>165</v>
      </c>
      <c r="E189" s="19"/>
      <c r="F189" s="19"/>
      <c r="G189" s="19"/>
      <c r="H189" s="19"/>
      <c r="I189" s="19"/>
      <c r="J189" s="19"/>
      <c r="K189" s="20">
        <f>K273</f>
        <v>1</v>
      </c>
      <c r="L189" s="20">
        <f>L273</f>
        <v>29184.720000000001</v>
      </c>
      <c r="M189" s="20">
        <f>M273</f>
        <v>29184.720000000001</v>
      </c>
    </row>
    <row r="190" spans="1:13" x14ac:dyDescent="0.25">
      <c r="A190" s="8" t="s">
        <v>166</v>
      </c>
      <c r="B190" s="9" t="s">
        <v>10</v>
      </c>
      <c r="C190" s="9" t="s">
        <v>108</v>
      </c>
      <c r="D190" s="13" t="s">
        <v>167</v>
      </c>
      <c r="E190" s="10"/>
      <c r="F190" s="10"/>
      <c r="G190" s="10"/>
      <c r="H190" s="10"/>
      <c r="I190" s="10"/>
      <c r="J190" s="10"/>
      <c r="K190" s="12">
        <f>K199</f>
        <v>1</v>
      </c>
      <c r="L190" s="12">
        <f>L199</f>
        <v>12048.27</v>
      </c>
      <c r="M190" s="12">
        <f>M199</f>
        <v>12048.27</v>
      </c>
    </row>
    <row r="191" spans="1:13" ht="409.5" x14ac:dyDescent="0.25">
      <c r="A191" s="10"/>
      <c r="B191" s="10"/>
      <c r="C191" s="10"/>
      <c r="D191" s="13" t="s">
        <v>168</v>
      </c>
      <c r="E191" s="10"/>
      <c r="F191" s="10"/>
      <c r="G191" s="10"/>
      <c r="H191" s="10"/>
      <c r="I191" s="10"/>
      <c r="J191" s="10"/>
      <c r="K191" s="10"/>
      <c r="L191" s="10"/>
      <c r="M191" s="10"/>
    </row>
    <row r="192" spans="1:13" x14ac:dyDescent="0.25">
      <c r="A192" s="9" t="s">
        <v>169</v>
      </c>
      <c r="B192" s="9" t="s">
        <v>30</v>
      </c>
      <c r="C192" s="9" t="s">
        <v>108</v>
      </c>
      <c r="D192" s="13" t="s">
        <v>167</v>
      </c>
      <c r="E192" s="10"/>
      <c r="F192" s="10"/>
      <c r="G192" s="10"/>
      <c r="H192" s="10"/>
      <c r="I192" s="10"/>
      <c r="J192" s="10"/>
      <c r="K192" s="21">
        <v>1</v>
      </c>
      <c r="L192" s="11">
        <v>11471.4</v>
      </c>
      <c r="M192" s="12">
        <f>ROUND(K192*L192,2)</f>
        <v>11471.4</v>
      </c>
    </row>
    <row r="193" spans="1:13" ht="409.5" x14ac:dyDescent="0.25">
      <c r="A193" s="10"/>
      <c r="B193" s="10"/>
      <c r="C193" s="10"/>
      <c r="D193" s="13" t="s">
        <v>170</v>
      </c>
      <c r="E193" s="10"/>
      <c r="F193" s="10"/>
      <c r="G193" s="10"/>
      <c r="H193" s="10"/>
      <c r="I193" s="10"/>
      <c r="J193" s="10"/>
      <c r="K193" s="10"/>
      <c r="L193" s="10"/>
      <c r="M193" s="10"/>
    </row>
    <row r="194" spans="1:13" ht="33.75" x14ac:dyDescent="0.25">
      <c r="A194" s="9" t="s">
        <v>171</v>
      </c>
      <c r="B194" s="9" t="s">
        <v>30</v>
      </c>
      <c r="C194" s="9" t="s">
        <v>11</v>
      </c>
      <c r="D194" s="13" t="s">
        <v>172</v>
      </c>
      <c r="E194" s="10"/>
      <c r="F194" s="10"/>
      <c r="G194" s="10"/>
      <c r="H194" s="10"/>
      <c r="I194" s="10"/>
      <c r="J194" s="10"/>
      <c r="K194" s="21">
        <v>1</v>
      </c>
      <c r="L194" s="11">
        <v>22</v>
      </c>
      <c r="M194" s="12">
        <f>ROUND(K194*L194,2)</f>
        <v>22</v>
      </c>
    </row>
    <row r="195" spans="1:13" ht="45" x14ac:dyDescent="0.25">
      <c r="A195" s="10"/>
      <c r="B195" s="10"/>
      <c r="C195" s="10"/>
      <c r="D195" s="13" t="s">
        <v>173</v>
      </c>
      <c r="E195" s="10"/>
      <c r="F195" s="10"/>
      <c r="G195" s="10"/>
      <c r="H195" s="10"/>
      <c r="I195" s="10"/>
      <c r="J195" s="10"/>
      <c r="K195" s="10"/>
      <c r="L195" s="10"/>
      <c r="M195" s="10"/>
    </row>
    <row r="196" spans="1:13" x14ac:dyDescent="0.25">
      <c r="A196" s="9" t="s">
        <v>42</v>
      </c>
      <c r="B196" s="9" t="s">
        <v>43</v>
      </c>
      <c r="C196" s="9" t="s">
        <v>44</v>
      </c>
      <c r="D196" s="13" t="s">
        <v>45</v>
      </c>
      <c r="E196" s="10"/>
      <c r="F196" s="10"/>
      <c r="G196" s="10"/>
      <c r="H196" s="10"/>
      <c r="I196" s="10"/>
      <c r="J196" s="10"/>
      <c r="K196" s="21">
        <v>114.934</v>
      </c>
      <c r="L196" s="11">
        <v>2</v>
      </c>
      <c r="M196" s="12">
        <f>ROUND(K196*L196,2)</f>
        <v>229.87</v>
      </c>
    </row>
    <row r="197" spans="1:13" x14ac:dyDescent="0.25">
      <c r="A197" s="9" t="s">
        <v>174</v>
      </c>
      <c r="B197" s="9" t="s">
        <v>30</v>
      </c>
      <c r="C197" s="9" t="s">
        <v>11</v>
      </c>
      <c r="D197" s="13" t="s">
        <v>175</v>
      </c>
      <c r="E197" s="10"/>
      <c r="F197" s="10"/>
      <c r="G197" s="10"/>
      <c r="H197" s="10"/>
      <c r="I197" s="10"/>
      <c r="J197" s="10"/>
      <c r="K197" s="21">
        <v>1</v>
      </c>
      <c r="L197" s="11">
        <v>325</v>
      </c>
      <c r="M197" s="12">
        <f>ROUND(K197*L197,2)</f>
        <v>325</v>
      </c>
    </row>
    <row r="198" spans="1:13" ht="78.75" x14ac:dyDescent="0.25">
      <c r="A198" s="10"/>
      <c r="B198" s="10"/>
      <c r="C198" s="10"/>
      <c r="D198" s="13" t="s">
        <v>176</v>
      </c>
      <c r="E198" s="10"/>
      <c r="F198" s="10"/>
      <c r="G198" s="10"/>
      <c r="H198" s="10"/>
      <c r="I198" s="10"/>
      <c r="J198" s="10"/>
      <c r="K198" s="10"/>
      <c r="L198" s="10"/>
      <c r="M198" s="10"/>
    </row>
    <row r="199" spans="1:13" x14ac:dyDescent="0.25">
      <c r="A199" s="10"/>
      <c r="B199" s="10"/>
      <c r="C199" s="10"/>
      <c r="D199" s="30"/>
      <c r="E199" s="10"/>
      <c r="F199" s="10"/>
      <c r="G199" s="10"/>
      <c r="H199" s="10"/>
      <c r="I199" s="10"/>
      <c r="J199" s="14" t="s">
        <v>177</v>
      </c>
      <c r="K199" s="11">
        <v>1</v>
      </c>
      <c r="L199" s="16">
        <f>M192+M194+M196+M197</f>
        <v>12048.27</v>
      </c>
      <c r="M199" s="16">
        <f>ROUND(K199*L199,2)</f>
        <v>12048.27</v>
      </c>
    </row>
    <row r="200" spans="1:13" ht="0.95" customHeight="1" x14ac:dyDescent="0.25">
      <c r="A200" s="17"/>
      <c r="B200" s="17"/>
      <c r="C200" s="17"/>
      <c r="D200" s="31"/>
      <c r="E200" s="17"/>
      <c r="F200" s="17"/>
      <c r="G200" s="17"/>
      <c r="H200" s="17"/>
      <c r="I200" s="17"/>
      <c r="J200" s="17"/>
      <c r="K200" s="17"/>
      <c r="L200" s="17"/>
      <c r="M200" s="17"/>
    </row>
    <row r="201" spans="1:13" x14ac:dyDescent="0.25">
      <c r="A201" s="8" t="s">
        <v>178</v>
      </c>
      <c r="B201" s="9" t="s">
        <v>10</v>
      </c>
      <c r="C201" s="9" t="s">
        <v>108</v>
      </c>
      <c r="D201" s="13" t="s">
        <v>179</v>
      </c>
      <c r="E201" s="10"/>
      <c r="F201" s="10"/>
      <c r="G201" s="10"/>
      <c r="H201" s="10"/>
      <c r="I201" s="10"/>
      <c r="J201" s="10"/>
      <c r="K201" s="12">
        <f>K212</f>
        <v>2</v>
      </c>
      <c r="L201" s="12">
        <f>L212</f>
        <v>5464.73</v>
      </c>
      <c r="M201" s="12">
        <f>M212</f>
        <v>10929.46</v>
      </c>
    </row>
    <row r="202" spans="1:13" ht="90" x14ac:dyDescent="0.25">
      <c r="A202" s="10"/>
      <c r="B202" s="10"/>
      <c r="C202" s="10"/>
      <c r="D202" s="13" t="s">
        <v>180</v>
      </c>
      <c r="E202" s="10"/>
      <c r="F202" s="10"/>
      <c r="G202" s="10"/>
      <c r="H202" s="10"/>
      <c r="I202" s="10"/>
      <c r="J202" s="10"/>
      <c r="K202" s="10"/>
      <c r="L202" s="10"/>
      <c r="M202" s="10"/>
    </row>
    <row r="203" spans="1:13" x14ac:dyDescent="0.25">
      <c r="A203" s="9" t="s">
        <v>114</v>
      </c>
      <c r="B203" s="9" t="s">
        <v>37</v>
      </c>
      <c r="C203" s="9" t="s">
        <v>38</v>
      </c>
      <c r="D203" s="13" t="s">
        <v>115</v>
      </c>
      <c r="E203" s="10"/>
      <c r="F203" s="10"/>
      <c r="G203" s="10"/>
      <c r="H203" s="10"/>
      <c r="I203" s="10"/>
      <c r="J203" s="10"/>
      <c r="K203" s="21">
        <v>4</v>
      </c>
      <c r="L203" s="11">
        <v>29.34</v>
      </c>
      <c r="M203" s="12">
        <f>ROUND(K203*L203,2)</f>
        <v>117.36</v>
      </c>
    </row>
    <row r="204" spans="1:13" x14ac:dyDescent="0.25">
      <c r="A204" s="10"/>
      <c r="B204" s="10"/>
      <c r="C204" s="10"/>
      <c r="D204" s="13" t="s">
        <v>115</v>
      </c>
      <c r="E204" s="10"/>
      <c r="F204" s="10"/>
      <c r="G204" s="10"/>
      <c r="H204" s="10"/>
      <c r="I204" s="10"/>
      <c r="J204" s="10"/>
      <c r="K204" s="10"/>
      <c r="L204" s="10"/>
      <c r="M204" s="10"/>
    </row>
    <row r="205" spans="1:13" x14ac:dyDescent="0.25">
      <c r="A205" s="9" t="s">
        <v>116</v>
      </c>
      <c r="B205" s="9" t="s">
        <v>37</v>
      </c>
      <c r="C205" s="9" t="s">
        <v>38</v>
      </c>
      <c r="D205" s="13" t="s">
        <v>117</v>
      </c>
      <c r="E205" s="10"/>
      <c r="F205" s="10"/>
      <c r="G205" s="10"/>
      <c r="H205" s="10"/>
      <c r="I205" s="10"/>
      <c r="J205" s="10"/>
      <c r="K205" s="21">
        <v>4</v>
      </c>
      <c r="L205" s="11">
        <v>25.25</v>
      </c>
      <c r="M205" s="12">
        <f>ROUND(K205*L205,2)</f>
        <v>101</v>
      </c>
    </row>
    <row r="206" spans="1:13" x14ac:dyDescent="0.25">
      <c r="A206" s="10"/>
      <c r="B206" s="10"/>
      <c r="C206" s="10"/>
      <c r="D206" s="13" t="s">
        <v>117</v>
      </c>
      <c r="E206" s="10"/>
      <c r="F206" s="10"/>
      <c r="G206" s="10"/>
      <c r="H206" s="10"/>
      <c r="I206" s="10"/>
      <c r="J206" s="10"/>
      <c r="K206" s="10"/>
      <c r="L206" s="10"/>
      <c r="M206" s="10"/>
    </row>
    <row r="207" spans="1:13" x14ac:dyDescent="0.25">
      <c r="A207" s="9" t="s">
        <v>42</v>
      </c>
      <c r="B207" s="9" t="s">
        <v>43</v>
      </c>
      <c r="C207" s="9" t="s">
        <v>44</v>
      </c>
      <c r="D207" s="13" t="s">
        <v>45</v>
      </c>
      <c r="E207" s="10"/>
      <c r="F207" s="10"/>
      <c r="G207" s="10"/>
      <c r="H207" s="10"/>
      <c r="I207" s="10"/>
      <c r="J207" s="10"/>
      <c r="K207" s="21">
        <v>2.1840000000000002</v>
      </c>
      <c r="L207" s="11">
        <v>2</v>
      </c>
      <c r="M207" s="12">
        <f>ROUND(K207*L207,2)</f>
        <v>4.37</v>
      </c>
    </row>
    <row r="208" spans="1:13" x14ac:dyDescent="0.25">
      <c r="A208" s="9" t="s">
        <v>181</v>
      </c>
      <c r="B208" s="9" t="s">
        <v>30</v>
      </c>
      <c r="C208" s="9" t="s">
        <v>108</v>
      </c>
      <c r="D208" s="13" t="s">
        <v>179</v>
      </c>
      <c r="E208" s="10"/>
      <c r="F208" s="10"/>
      <c r="G208" s="10"/>
      <c r="H208" s="10"/>
      <c r="I208" s="10"/>
      <c r="J208" s="10"/>
      <c r="K208" s="21">
        <v>1</v>
      </c>
      <c r="L208" s="11">
        <v>4917</v>
      </c>
      <c r="M208" s="12">
        <f>ROUND(K208*L208,2)</f>
        <v>4917</v>
      </c>
    </row>
    <row r="209" spans="1:13" ht="90" x14ac:dyDescent="0.25">
      <c r="A209" s="10"/>
      <c r="B209" s="10"/>
      <c r="C209" s="10"/>
      <c r="D209" s="13" t="s">
        <v>180</v>
      </c>
      <c r="E209" s="10"/>
      <c r="F209" s="10"/>
      <c r="G209" s="10"/>
      <c r="H209" s="10"/>
      <c r="I209" s="10"/>
      <c r="J209" s="10"/>
      <c r="K209" s="10"/>
      <c r="L209" s="10"/>
      <c r="M209" s="10"/>
    </row>
    <row r="210" spans="1:13" x14ac:dyDescent="0.25">
      <c r="A210" s="9" t="s">
        <v>174</v>
      </c>
      <c r="B210" s="9" t="s">
        <v>30</v>
      </c>
      <c r="C210" s="9" t="s">
        <v>11</v>
      </c>
      <c r="D210" s="13" t="s">
        <v>175</v>
      </c>
      <c r="E210" s="10"/>
      <c r="F210" s="10"/>
      <c r="G210" s="10"/>
      <c r="H210" s="10"/>
      <c r="I210" s="10"/>
      <c r="J210" s="10"/>
      <c r="K210" s="21">
        <v>1</v>
      </c>
      <c r="L210" s="11">
        <v>325</v>
      </c>
      <c r="M210" s="12">
        <f>ROUND(K210*L210,2)</f>
        <v>325</v>
      </c>
    </row>
    <row r="211" spans="1:13" ht="78.75" x14ac:dyDescent="0.25">
      <c r="A211" s="10"/>
      <c r="B211" s="10"/>
      <c r="C211" s="10"/>
      <c r="D211" s="13" t="s">
        <v>176</v>
      </c>
      <c r="E211" s="10"/>
      <c r="F211" s="10"/>
      <c r="G211" s="10"/>
      <c r="H211" s="10"/>
      <c r="I211" s="10"/>
      <c r="J211" s="10"/>
      <c r="K211" s="10"/>
      <c r="L211" s="10"/>
      <c r="M211" s="10"/>
    </row>
    <row r="212" spans="1:13" x14ac:dyDescent="0.25">
      <c r="A212" s="10"/>
      <c r="B212" s="10"/>
      <c r="C212" s="10"/>
      <c r="D212" s="30"/>
      <c r="E212" s="10"/>
      <c r="F212" s="10"/>
      <c r="G212" s="10"/>
      <c r="H212" s="10"/>
      <c r="I212" s="10"/>
      <c r="J212" s="14" t="s">
        <v>182</v>
      </c>
      <c r="K212" s="11">
        <v>2</v>
      </c>
      <c r="L212" s="16">
        <f>M203+M205+M207+M208+M210</f>
        <v>5464.73</v>
      </c>
      <c r="M212" s="16">
        <f>ROUND(K212*L212,2)</f>
        <v>10929.46</v>
      </c>
    </row>
    <row r="213" spans="1:13" ht="0.95" customHeight="1" x14ac:dyDescent="0.25">
      <c r="A213" s="17"/>
      <c r="B213" s="17"/>
      <c r="C213" s="17"/>
      <c r="D213" s="31"/>
      <c r="E213" s="17"/>
      <c r="F213" s="17"/>
      <c r="G213" s="17"/>
      <c r="H213" s="17"/>
      <c r="I213" s="17"/>
      <c r="J213" s="17"/>
      <c r="K213" s="17"/>
      <c r="L213" s="17"/>
      <c r="M213" s="17"/>
    </row>
    <row r="214" spans="1:13" ht="33.75" x14ac:dyDescent="0.25">
      <c r="A214" s="8" t="s">
        <v>183</v>
      </c>
      <c r="B214" s="9" t="s">
        <v>10</v>
      </c>
      <c r="C214" s="9" t="s">
        <v>11</v>
      </c>
      <c r="D214" s="13" t="s">
        <v>184</v>
      </c>
      <c r="E214" s="10"/>
      <c r="F214" s="10"/>
      <c r="G214" s="10"/>
      <c r="H214" s="10"/>
      <c r="I214" s="10"/>
      <c r="J214" s="10"/>
      <c r="K214" s="12">
        <f>K233</f>
        <v>1</v>
      </c>
      <c r="L214" s="12">
        <f>L233</f>
        <v>2285.58</v>
      </c>
      <c r="M214" s="12">
        <f>M233</f>
        <v>2285.58</v>
      </c>
    </row>
    <row r="215" spans="1:13" ht="409.5" x14ac:dyDescent="0.25">
      <c r="A215" s="10"/>
      <c r="B215" s="10"/>
      <c r="C215" s="10"/>
      <c r="D215" s="13" t="s">
        <v>185</v>
      </c>
      <c r="E215" s="10"/>
      <c r="F215" s="10"/>
      <c r="G215" s="10"/>
      <c r="H215" s="10"/>
      <c r="I215" s="10"/>
      <c r="J215" s="10"/>
      <c r="K215" s="10"/>
      <c r="L215" s="10"/>
      <c r="M215" s="10"/>
    </row>
    <row r="216" spans="1:13" ht="33.75" x14ac:dyDescent="0.25">
      <c r="A216" s="9" t="s">
        <v>186</v>
      </c>
      <c r="B216" s="9" t="s">
        <v>30</v>
      </c>
      <c r="C216" s="9" t="s">
        <v>11</v>
      </c>
      <c r="D216" s="13" t="s">
        <v>187</v>
      </c>
      <c r="E216" s="10"/>
      <c r="F216" s="10"/>
      <c r="G216" s="10"/>
      <c r="H216" s="10"/>
      <c r="I216" s="10"/>
      <c r="J216" s="10"/>
      <c r="K216" s="21">
        <v>1</v>
      </c>
      <c r="L216" s="11">
        <v>1610</v>
      </c>
      <c r="M216" s="12">
        <f>ROUND(K216*L216,2)</f>
        <v>1610</v>
      </c>
    </row>
    <row r="217" spans="1:13" ht="270" x14ac:dyDescent="0.25">
      <c r="A217" s="10"/>
      <c r="B217" s="10"/>
      <c r="C217" s="10"/>
      <c r="D217" s="13" t="s">
        <v>188</v>
      </c>
      <c r="E217" s="10"/>
      <c r="F217" s="10"/>
      <c r="G217" s="10"/>
      <c r="H217" s="10"/>
      <c r="I217" s="10"/>
      <c r="J217" s="10"/>
      <c r="K217" s="10"/>
      <c r="L217" s="10"/>
      <c r="M217" s="10"/>
    </row>
    <row r="218" spans="1:13" ht="33.75" x14ac:dyDescent="0.25">
      <c r="A218" s="9" t="s">
        <v>171</v>
      </c>
      <c r="B218" s="9" t="s">
        <v>30</v>
      </c>
      <c r="C218" s="9" t="s">
        <v>11</v>
      </c>
      <c r="D218" s="13" t="s">
        <v>172</v>
      </c>
      <c r="E218" s="10"/>
      <c r="F218" s="10"/>
      <c r="G218" s="10"/>
      <c r="H218" s="10"/>
      <c r="I218" s="10"/>
      <c r="J218" s="10"/>
      <c r="K218" s="21">
        <v>1</v>
      </c>
      <c r="L218" s="11">
        <v>22</v>
      </c>
      <c r="M218" s="12">
        <f>ROUND(K218*L218,2)</f>
        <v>22</v>
      </c>
    </row>
    <row r="219" spans="1:13" ht="45" x14ac:dyDescent="0.25">
      <c r="A219" s="10"/>
      <c r="B219" s="10"/>
      <c r="C219" s="10"/>
      <c r="D219" s="13" t="s">
        <v>173</v>
      </c>
      <c r="E219" s="10"/>
      <c r="F219" s="10"/>
      <c r="G219" s="10"/>
      <c r="H219" s="10"/>
      <c r="I219" s="10"/>
      <c r="J219" s="10"/>
      <c r="K219" s="10"/>
      <c r="L219" s="10"/>
      <c r="M219" s="10"/>
    </row>
    <row r="220" spans="1:13" ht="45" x14ac:dyDescent="0.25">
      <c r="A220" s="9" t="s">
        <v>189</v>
      </c>
      <c r="B220" s="9" t="s">
        <v>30</v>
      </c>
      <c r="C220" s="9" t="s">
        <v>11</v>
      </c>
      <c r="D220" s="13" t="s">
        <v>190</v>
      </c>
      <c r="E220" s="10"/>
      <c r="F220" s="10"/>
      <c r="G220" s="10"/>
      <c r="H220" s="10"/>
      <c r="I220" s="10"/>
      <c r="J220" s="10"/>
      <c r="K220" s="21">
        <v>1</v>
      </c>
      <c r="L220" s="11">
        <v>209</v>
      </c>
      <c r="M220" s="12">
        <f>ROUND(K220*L220,2)</f>
        <v>209</v>
      </c>
    </row>
    <row r="221" spans="1:13" ht="112.5" x14ac:dyDescent="0.25">
      <c r="A221" s="10"/>
      <c r="B221" s="10"/>
      <c r="C221" s="10"/>
      <c r="D221" s="13" t="s">
        <v>191</v>
      </c>
      <c r="E221" s="10"/>
      <c r="F221" s="10"/>
      <c r="G221" s="10"/>
      <c r="H221" s="10"/>
      <c r="I221" s="10"/>
      <c r="J221" s="10"/>
      <c r="K221" s="10"/>
      <c r="L221" s="10"/>
      <c r="M221" s="10"/>
    </row>
    <row r="222" spans="1:13" ht="33.75" x14ac:dyDescent="0.25">
      <c r="A222" s="9" t="s">
        <v>192</v>
      </c>
      <c r="B222" s="9" t="s">
        <v>30</v>
      </c>
      <c r="C222" s="9" t="s">
        <v>26</v>
      </c>
      <c r="D222" s="13" t="s">
        <v>193</v>
      </c>
      <c r="E222" s="10"/>
      <c r="F222" s="10"/>
      <c r="G222" s="10"/>
      <c r="H222" s="10"/>
      <c r="I222" s="10"/>
      <c r="J222" s="10"/>
      <c r="K222" s="21">
        <v>3</v>
      </c>
      <c r="L222" s="11">
        <v>1.23</v>
      </c>
      <c r="M222" s="12">
        <f>ROUND(K222*L222,2)</f>
        <v>3.69</v>
      </c>
    </row>
    <row r="223" spans="1:13" ht="123.75" x14ac:dyDescent="0.25">
      <c r="A223" s="10"/>
      <c r="B223" s="10"/>
      <c r="C223" s="10"/>
      <c r="D223" s="13" t="s">
        <v>194</v>
      </c>
      <c r="E223" s="10"/>
      <c r="F223" s="10"/>
      <c r="G223" s="10"/>
      <c r="H223" s="10"/>
      <c r="I223" s="10"/>
      <c r="J223" s="10"/>
      <c r="K223" s="10"/>
      <c r="L223" s="10"/>
      <c r="M223" s="10"/>
    </row>
    <row r="224" spans="1:13" x14ac:dyDescent="0.25">
      <c r="A224" s="9" t="s">
        <v>195</v>
      </c>
      <c r="B224" s="9" t="s">
        <v>30</v>
      </c>
      <c r="C224" s="9" t="s">
        <v>26</v>
      </c>
      <c r="D224" s="13" t="s">
        <v>196</v>
      </c>
      <c r="E224" s="10"/>
      <c r="F224" s="10"/>
      <c r="G224" s="10"/>
      <c r="H224" s="10"/>
      <c r="I224" s="10"/>
      <c r="J224" s="10"/>
      <c r="K224" s="21">
        <v>15</v>
      </c>
      <c r="L224" s="11">
        <v>0.8</v>
      </c>
      <c r="M224" s="12">
        <f>ROUND(K224*L224,2)</f>
        <v>12</v>
      </c>
    </row>
    <row r="225" spans="1:13" x14ac:dyDescent="0.25">
      <c r="A225" s="10"/>
      <c r="B225" s="10"/>
      <c r="C225" s="10"/>
      <c r="D225" s="13" t="s">
        <v>196</v>
      </c>
      <c r="E225" s="10"/>
      <c r="F225" s="10"/>
      <c r="G225" s="10"/>
      <c r="H225" s="10"/>
      <c r="I225" s="10"/>
      <c r="J225" s="10"/>
      <c r="K225" s="10"/>
      <c r="L225" s="10"/>
      <c r="M225" s="10"/>
    </row>
    <row r="226" spans="1:13" x14ac:dyDescent="0.25">
      <c r="A226" s="9" t="s">
        <v>114</v>
      </c>
      <c r="B226" s="9" t="s">
        <v>37</v>
      </c>
      <c r="C226" s="9" t="s">
        <v>38</v>
      </c>
      <c r="D226" s="13" t="s">
        <v>115</v>
      </c>
      <c r="E226" s="10"/>
      <c r="F226" s="10"/>
      <c r="G226" s="10"/>
      <c r="H226" s="10"/>
      <c r="I226" s="10"/>
      <c r="J226" s="10"/>
      <c r="K226" s="21">
        <v>1.1990000000000001</v>
      </c>
      <c r="L226" s="11">
        <v>29.34</v>
      </c>
      <c r="M226" s="12">
        <f>ROUND(K226*L226,2)</f>
        <v>35.18</v>
      </c>
    </row>
    <row r="227" spans="1:13" x14ac:dyDescent="0.25">
      <c r="A227" s="10"/>
      <c r="B227" s="10"/>
      <c r="C227" s="10"/>
      <c r="D227" s="13" t="s">
        <v>115</v>
      </c>
      <c r="E227" s="10"/>
      <c r="F227" s="10"/>
      <c r="G227" s="10"/>
      <c r="H227" s="10"/>
      <c r="I227" s="10"/>
      <c r="J227" s="10"/>
      <c r="K227" s="10"/>
      <c r="L227" s="10"/>
      <c r="M227" s="10"/>
    </row>
    <row r="228" spans="1:13" x14ac:dyDescent="0.25">
      <c r="A228" s="9" t="s">
        <v>116</v>
      </c>
      <c r="B228" s="9" t="s">
        <v>37</v>
      </c>
      <c r="C228" s="9" t="s">
        <v>38</v>
      </c>
      <c r="D228" s="13" t="s">
        <v>117</v>
      </c>
      <c r="E228" s="10"/>
      <c r="F228" s="10"/>
      <c r="G228" s="10"/>
      <c r="H228" s="10"/>
      <c r="I228" s="10"/>
      <c r="J228" s="10"/>
      <c r="K228" s="21">
        <v>1.1990000000000001</v>
      </c>
      <c r="L228" s="11">
        <v>25.25</v>
      </c>
      <c r="M228" s="12">
        <f>ROUND(K228*L228,2)</f>
        <v>30.27</v>
      </c>
    </row>
    <row r="229" spans="1:13" x14ac:dyDescent="0.25">
      <c r="A229" s="10"/>
      <c r="B229" s="10"/>
      <c r="C229" s="10"/>
      <c r="D229" s="13" t="s">
        <v>117</v>
      </c>
      <c r="E229" s="10"/>
      <c r="F229" s="10"/>
      <c r="G229" s="10"/>
      <c r="H229" s="10"/>
      <c r="I229" s="10"/>
      <c r="J229" s="10"/>
      <c r="K229" s="10"/>
      <c r="L229" s="10"/>
      <c r="M229" s="10"/>
    </row>
    <row r="230" spans="1:13" x14ac:dyDescent="0.25">
      <c r="A230" s="9" t="s">
        <v>42</v>
      </c>
      <c r="B230" s="9" t="s">
        <v>43</v>
      </c>
      <c r="C230" s="9" t="s">
        <v>44</v>
      </c>
      <c r="D230" s="13" t="s">
        <v>45</v>
      </c>
      <c r="E230" s="10"/>
      <c r="F230" s="10"/>
      <c r="G230" s="10"/>
      <c r="H230" s="10"/>
      <c r="I230" s="10"/>
      <c r="J230" s="10"/>
      <c r="K230" s="21">
        <v>19.221</v>
      </c>
      <c r="L230" s="11">
        <v>2</v>
      </c>
      <c r="M230" s="12">
        <f>ROUND(K230*L230,2)</f>
        <v>38.44</v>
      </c>
    </row>
    <row r="231" spans="1:13" x14ac:dyDescent="0.25">
      <c r="A231" s="9" t="s">
        <v>174</v>
      </c>
      <c r="B231" s="9" t="s">
        <v>30</v>
      </c>
      <c r="C231" s="9" t="s">
        <v>11</v>
      </c>
      <c r="D231" s="13" t="s">
        <v>175</v>
      </c>
      <c r="E231" s="10"/>
      <c r="F231" s="10"/>
      <c r="G231" s="10"/>
      <c r="H231" s="10"/>
      <c r="I231" s="10"/>
      <c r="J231" s="10"/>
      <c r="K231" s="21">
        <v>1</v>
      </c>
      <c r="L231" s="11">
        <v>325</v>
      </c>
      <c r="M231" s="12">
        <f>ROUND(K231*L231,2)</f>
        <v>325</v>
      </c>
    </row>
    <row r="232" spans="1:13" ht="78.75" x14ac:dyDescent="0.25">
      <c r="A232" s="10"/>
      <c r="B232" s="10"/>
      <c r="C232" s="10"/>
      <c r="D232" s="13" t="s">
        <v>176</v>
      </c>
      <c r="E232" s="10"/>
      <c r="F232" s="10"/>
      <c r="G232" s="10"/>
      <c r="H232" s="10"/>
      <c r="I232" s="10"/>
      <c r="J232" s="10"/>
      <c r="K232" s="10"/>
      <c r="L232" s="10"/>
      <c r="M232" s="10"/>
    </row>
    <row r="233" spans="1:13" x14ac:dyDescent="0.25">
      <c r="A233" s="10"/>
      <c r="B233" s="10"/>
      <c r="C233" s="10"/>
      <c r="D233" s="30"/>
      <c r="E233" s="10"/>
      <c r="F233" s="10"/>
      <c r="G233" s="10"/>
      <c r="H233" s="10"/>
      <c r="I233" s="10"/>
      <c r="J233" s="14" t="s">
        <v>197</v>
      </c>
      <c r="K233" s="11">
        <v>1</v>
      </c>
      <c r="L233" s="16">
        <f>M216+M218+M220+M222+M224+M226+M228+M230+M231</f>
        <v>2285.58</v>
      </c>
      <c r="M233" s="16">
        <f>ROUND(K233*L233,2)</f>
        <v>2285.58</v>
      </c>
    </row>
    <row r="234" spans="1:13" ht="0.95" customHeight="1" x14ac:dyDescent="0.25">
      <c r="A234" s="17"/>
      <c r="B234" s="17"/>
      <c r="C234" s="17"/>
      <c r="D234" s="31"/>
      <c r="E234" s="17"/>
      <c r="F234" s="17"/>
      <c r="G234" s="17"/>
      <c r="H234" s="17"/>
      <c r="I234" s="17"/>
      <c r="J234" s="17"/>
      <c r="K234" s="17"/>
      <c r="L234" s="17"/>
      <c r="M234" s="17"/>
    </row>
    <row r="235" spans="1:13" ht="33.75" x14ac:dyDescent="0.25">
      <c r="A235" s="8" t="s">
        <v>198</v>
      </c>
      <c r="B235" s="9" t="s">
        <v>10</v>
      </c>
      <c r="C235" s="9" t="s">
        <v>11</v>
      </c>
      <c r="D235" s="13" t="s">
        <v>184</v>
      </c>
      <c r="E235" s="10"/>
      <c r="F235" s="10"/>
      <c r="G235" s="10"/>
      <c r="H235" s="10"/>
      <c r="I235" s="10"/>
      <c r="J235" s="10"/>
      <c r="K235" s="12">
        <f>K254</f>
        <v>1</v>
      </c>
      <c r="L235" s="12">
        <f>L254</f>
        <v>3336.59</v>
      </c>
      <c r="M235" s="12">
        <f>M254</f>
        <v>3336.59</v>
      </c>
    </row>
    <row r="236" spans="1:13" ht="409.5" x14ac:dyDescent="0.25">
      <c r="A236" s="10"/>
      <c r="B236" s="10"/>
      <c r="C236" s="10"/>
      <c r="D236" s="13" t="s">
        <v>199</v>
      </c>
      <c r="E236" s="10"/>
      <c r="F236" s="10"/>
      <c r="G236" s="10"/>
      <c r="H236" s="10"/>
      <c r="I236" s="10"/>
      <c r="J236" s="10"/>
      <c r="K236" s="10"/>
      <c r="L236" s="10"/>
      <c r="M236" s="10"/>
    </row>
    <row r="237" spans="1:13" ht="33.75" x14ac:dyDescent="0.25">
      <c r="A237" s="9" t="s">
        <v>200</v>
      </c>
      <c r="B237" s="9" t="s">
        <v>30</v>
      </c>
      <c r="C237" s="9" t="s">
        <v>11</v>
      </c>
      <c r="D237" s="13" t="s">
        <v>187</v>
      </c>
      <c r="E237" s="10"/>
      <c r="F237" s="10"/>
      <c r="G237" s="10"/>
      <c r="H237" s="10"/>
      <c r="I237" s="10"/>
      <c r="J237" s="10"/>
      <c r="K237" s="21">
        <v>1</v>
      </c>
      <c r="L237" s="11">
        <v>2650</v>
      </c>
      <c r="M237" s="12">
        <f>ROUND(K237*L237,2)</f>
        <v>2650</v>
      </c>
    </row>
    <row r="238" spans="1:13" ht="281.25" x14ac:dyDescent="0.25">
      <c r="A238" s="10"/>
      <c r="B238" s="10"/>
      <c r="C238" s="10"/>
      <c r="D238" s="13" t="s">
        <v>201</v>
      </c>
      <c r="E238" s="10"/>
      <c r="F238" s="10"/>
      <c r="G238" s="10"/>
      <c r="H238" s="10"/>
      <c r="I238" s="10"/>
      <c r="J238" s="10"/>
      <c r="K238" s="10"/>
      <c r="L238" s="10"/>
      <c r="M238" s="10"/>
    </row>
    <row r="239" spans="1:13" ht="33.75" x14ac:dyDescent="0.25">
      <c r="A239" s="9" t="s">
        <v>171</v>
      </c>
      <c r="B239" s="9" t="s">
        <v>30</v>
      </c>
      <c r="C239" s="9" t="s">
        <v>11</v>
      </c>
      <c r="D239" s="13" t="s">
        <v>172</v>
      </c>
      <c r="E239" s="10"/>
      <c r="F239" s="10"/>
      <c r="G239" s="10"/>
      <c r="H239" s="10"/>
      <c r="I239" s="10"/>
      <c r="J239" s="10"/>
      <c r="K239" s="21">
        <v>1</v>
      </c>
      <c r="L239" s="11">
        <v>22</v>
      </c>
      <c r="M239" s="12">
        <f>ROUND(K239*L239,2)</f>
        <v>22</v>
      </c>
    </row>
    <row r="240" spans="1:13" ht="45" x14ac:dyDescent="0.25">
      <c r="A240" s="10"/>
      <c r="B240" s="10"/>
      <c r="C240" s="10"/>
      <c r="D240" s="13" t="s">
        <v>173</v>
      </c>
      <c r="E240" s="10"/>
      <c r="F240" s="10"/>
      <c r="G240" s="10"/>
      <c r="H240" s="10"/>
      <c r="I240" s="10"/>
      <c r="J240" s="10"/>
      <c r="K240" s="10"/>
      <c r="L240" s="10"/>
      <c r="M240" s="10"/>
    </row>
    <row r="241" spans="1:13" ht="45" x14ac:dyDescent="0.25">
      <c r="A241" s="9" t="s">
        <v>189</v>
      </c>
      <c r="B241" s="9" t="s">
        <v>30</v>
      </c>
      <c r="C241" s="9" t="s">
        <v>11</v>
      </c>
      <c r="D241" s="13" t="s">
        <v>190</v>
      </c>
      <c r="E241" s="10"/>
      <c r="F241" s="10"/>
      <c r="G241" s="10"/>
      <c r="H241" s="10"/>
      <c r="I241" s="10"/>
      <c r="J241" s="10"/>
      <c r="K241" s="21">
        <v>1</v>
      </c>
      <c r="L241" s="11">
        <v>209</v>
      </c>
      <c r="M241" s="12">
        <f>ROUND(K241*L241,2)</f>
        <v>209</v>
      </c>
    </row>
    <row r="242" spans="1:13" ht="112.5" x14ac:dyDescent="0.25">
      <c r="A242" s="10"/>
      <c r="B242" s="10"/>
      <c r="C242" s="10"/>
      <c r="D242" s="13" t="s">
        <v>191</v>
      </c>
      <c r="E242" s="10"/>
      <c r="F242" s="10"/>
      <c r="G242" s="10"/>
      <c r="H242" s="10"/>
      <c r="I242" s="10"/>
      <c r="J242" s="10"/>
      <c r="K242" s="10"/>
      <c r="L242" s="10"/>
      <c r="M242" s="10"/>
    </row>
    <row r="243" spans="1:13" ht="33.75" x14ac:dyDescent="0.25">
      <c r="A243" s="9" t="s">
        <v>192</v>
      </c>
      <c r="B243" s="9" t="s">
        <v>30</v>
      </c>
      <c r="C243" s="9" t="s">
        <v>26</v>
      </c>
      <c r="D243" s="13" t="s">
        <v>193</v>
      </c>
      <c r="E243" s="10"/>
      <c r="F243" s="10"/>
      <c r="G243" s="10"/>
      <c r="H243" s="10"/>
      <c r="I243" s="10"/>
      <c r="J243" s="10"/>
      <c r="K243" s="21">
        <v>3</v>
      </c>
      <c r="L243" s="11">
        <v>1.23</v>
      </c>
      <c r="M243" s="12">
        <f>ROUND(K243*L243,2)</f>
        <v>3.69</v>
      </c>
    </row>
    <row r="244" spans="1:13" ht="123.75" x14ac:dyDescent="0.25">
      <c r="A244" s="10"/>
      <c r="B244" s="10"/>
      <c r="C244" s="10"/>
      <c r="D244" s="13" t="s">
        <v>194</v>
      </c>
      <c r="E244" s="10"/>
      <c r="F244" s="10"/>
      <c r="G244" s="10"/>
      <c r="H244" s="10"/>
      <c r="I244" s="10"/>
      <c r="J244" s="10"/>
      <c r="K244" s="10"/>
      <c r="L244" s="10"/>
      <c r="M244" s="10"/>
    </row>
    <row r="245" spans="1:13" x14ac:dyDescent="0.25">
      <c r="A245" s="9" t="s">
        <v>195</v>
      </c>
      <c r="B245" s="9" t="s">
        <v>30</v>
      </c>
      <c r="C245" s="9" t="s">
        <v>26</v>
      </c>
      <c r="D245" s="13" t="s">
        <v>196</v>
      </c>
      <c r="E245" s="10"/>
      <c r="F245" s="10"/>
      <c r="G245" s="10"/>
      <c r="H245" s="10"/>
      <c r="I245" s="10"/>
      <c r="J245" s="10"/>
      <c r="K245" s="21">
        <v>3</v>
      </c>
      <c r="L245" s="11">
        <v>0.8</v>
      </c>
      <c r="M245" s="12">
        <f>ROUND(K245*L245,2)</f>
        <v>2.4</v>
      </c>
    </row>
    <row r="246" spans="1:13" x14ac:dyDescent="0.25">
      <c r="A246" s="10"/>
      <c r="B246" s="10"/>
      <c r="C246" s="10"/>
      <c r="D246" s="13" t="s">
        <v>196</v>
      </c>
      <c r="E246" s="10"/>
      <c r="F246" s="10"/>
      <c r="G246" s="10"/>
      <c r="H246" s="10"/>
      <c r="I246" s="10"/>
      <c r="J246" s="10"/>
      <c r="K246" s="10"/>
      <c r="L246" s="10"/>
      <c r="M246" s="10"/>
    </row>
    <row r="247" spans="1:13" x14ac:dyDescent="0.25">
      <c r="A247" s="9" t="s">
        <v>114</v>
      </c>
      <c r="B247" s="9" t="s">
        <v>37</v>
      </c>
      <c r="C247" s="9" t="s">
        <v>38</v>
      </c>
      <c r="D247" s="13" t="s">
        <v>115</v>
      </c>
      <c r="E247" s="10"/>
      <c r="F247" s="10"/>
      <c r="G247" s="10"/>
      <c r="H247" s="10"/>
      <c r="I247" s="10"/>
      <c r="J247" s="10"/>
      <c r="K247" s="21">
        <v>1.1990000000000001</v>
      </c>
      <c r="L247" s="11">
        <v>29.34</v>
      </c>
      <c r="M247" s="12">
        <f>ROUND(K247*L247,2)</f>
        <v>35.18</v>
      </c>
    </row>
    <row r="248" spans="1:13" x14ac:dyDescent="0.25">
      <c r="A248" s="10"/>
      <c r="B248" s="10"/>
      <c r="C248" s="10"/>
      <c r="D248" s="13" t="s">
        <v>115</v>
      </c>
      <c r="E248" s="10"/>
      <c r="F248" s="10"/>
      <c r="G248" s="10"/>
      <c r="H248" s="10"/>
      <c r="I248" s="10"/>
      <c r="J248" s="10"/>
      <c r="K248" s="10"/>
      <c r="L248" s="10"/>
      <c r="M248" s="10"/>
    </row>
    <row r="249" spans="1:13" x14ac:dyDescent="0.25">
      <c r="A249" s="9" t="s">
        <v>116</v>
      </c>
      <c r="B249" s="9" t="s">
        <v>37</v>
      </c>
      <c r="C249" s="9" t="s">
        <v>38</v>
      </c>
      <c r="D249" s="13" t="s">
        <v>117</v>
      </c>
      <c r="E249" s="10"/>
      <c r="F249" s="10"/>
      <c r="G249" s="10"/>
      <c r="H249" s="10"/>
      <c r="I249" s="10"/>
      <c r="J249" s="10"/>
      <c r="K249" s="21">
        <v>1.1990000000000001</v>
      </c>
      <c r="L249" s="11">
        <v>25.25</v>
      </c>
      <c r="M249" s="12">
        <f>ROUND(K249*L249,2)</f>
        <v>30.27</v>
      </c>
    </row>
    <row r="250" spans="1:13" x14ac:dyDescent="0.25">
      <c r="A250" s="10"/>
      <c r="B250" s="10"/>
      <c r="C250" s="10"/>
      <c r="D250" s="13" t="s">
        <v>117</v>
      </c>
      <c r="E250" s="10"/>
      <c r="F250" s="10"/>
      <c r="G250" s="10"/>
      <c r="H250" s="10"/>
      <c r="I250" s="10"/>
      <c r="J250" s="10"/>
      <c r="K250" s="10"/>
      <c r="L250" s="10"/>
      <c r="M250" s="10"/>
    </row>
    <row r="251" spans="1:13" x14ac:dyDescent="0.25">
      <c r="A251" s="9" t="s">
        <v>42</v>
      </c>
      <c r="B251" s="9" t="s">
        <v>43</v>
      </c>
      <c r="C251" s="9" t="s">
        <v>44</v>
      </c>
      <c r="D251" s="13" t="s">
        <v>45</v>
      </c>
      <c r="E251" s="10"/>
      <c r="F251" s="10"/>
      <c r="G251" s="10"/>
      <c r="H251" s="10"/>
      <c r="I251" s="10"/>
      <c r="J251" s="10"/>
      <c r="K251" s="21">
        <v>29.524999999999999</v>
      </c>
      <c r="L251" s="11">
        <v>2</v>
      </c>
      <c r="M251" s="12">
        <f>ROUND(K251*L251,2)</f>
        <v>59.05</v>
      </c>
    </row>
    <row r="252" spans="1:13" x14ac:dyDescent="0.25">
      <c r="A252" s="9" t="s">
        <v>174</v>
      </c>
      <c r="B252" s="9" t="s">
        <v>30</v>
      </c>
      <c r="C252" s="9" t="s">
        <v>11</v>
      </c>
      <c r="D252" s="13" t="s">
        <v>175</v>
      </c>
      <c r="E252" s="10"/>
      <c r="F252" s="10"/>
      <c r="G252" s="10"/>
      <c r="H252" s="10"/>
      <c r="I252" s="10"/>
      <c r="J252" s="10"/>
      <c r="K252" s="21">
        <v>1</v>
      </c>
      <c r="L252" s="11">
        <v>325</v>
      </c>
      <c r="M252" s="12">
        <f>ROUND(K252*L252,2)</f>
        <v>325</v>
      </c>
    </row>
    <row r="253" spans="1:13" ht="78.75" x14ac:dyDescent="0.25">
      <c r="A253" s="10"/>
      <c r="B253" s="10"/>
      <c r="C253" s="10"/>
      <c r="D253" s="13" t="s">
        <v>176</v>
      </c>
      <c r="E253" s="10"/>
      <c r="F253" s="10"/>
      <c r="G253" s="10"/>
      <c r="H253" s="10"/>
      <c r="I253" s="10"/>
      <c r="J253" s="10"/>
      <c r="K253" s="10"/>
      <c r="L253" s="10"/>
      <c r="M253" s="10"/>
    </row>
    <row r="254" spans="1:13" x14ac:dyDescent="0.25">
      <c r="A254" s="10"/>
      <c r="B254" s="10"/>
      <c r="C254" s="10"/>
      <c r="D254" s="30"/>
      <c r="E254" s="10"/>
      <c r="F254" s="10"/>
      <c r="G254" s="10"/>
      <c r="H254" s="10"/>
      <c r="I254" s="10"/>
      <c r="J254" s="14" t="s">
        <v>202</v>
      </c>
      <c r="K254" s="11">
        <v>1</v>
      </c>
      <c r="L254" s="16">
        <f>M237+M239+M241+M243+M245+M247+M249+M251+M252</f>
        <v>3336.59</v>
      </c>
      <c r="M254" s="16">
        <f>ROUND(K254*L254,2)</f>
        <v>3336.59</v>
      </c>
    </row>
    <row r="255" spans="1:13" ht="0.95" customHeight="1" x14ac:dyDescent="0.25">
      <c r="A255" s="17"/>
      <c r="B255" s="17"/>
      <c r="C255" s="17"/>
      <c r="D255" s="31"/>
      <c r="E255" s="17"/>
      <c r="F255" s="17"/>
      <c r="G255" s="17"/>
      <c r="H255" s="17"/>
      <c r="I255" s="17"/>
      <c r="J255" s="17"/>
      <c r="K255" s="17"/>
      <c r="L255" s="17"/>
      <c r="M255" s="17"/>
    </row>
    <row r="256" spans="1:13" ht="22.5" x14ac:dyDescent="0.25">
      <c r="A256" s="8" t="s">
        <v>203</v>
      </c>
      <c r="B256" s="9" t="s">
        <v>10</v>
      </c>
      <c r="C256" s="9" t="s">
        <v>108</v>
      </c>
      <c r="D256" s="13" t="s">
        <v>204</v>
      </c>
      <c r="E256" s="10"/>
      <c r="F256" s="10"/>
      <c r="G256" s="10"/>
      <c r="H256" s="10"/>
      <c r="I256" s="10"/>
      <c r="J256" s="10"/>
      <c r="K256" s="12">
        <f>K271</f>
        <v>2</v>
      </c>
      <c r="L256" s="12">
        <f>L271</f>
        <v>292.41000000000003</v>
      </c>
      <c r="M256" s="12">
        <f>M271</f>
        <v>584.82000000000005</v>
      </c>
    </row>
    <row r="257" spans="1:13" ht="157.5" x14ac:dyDescent="0.25">
      <c r="A257" s="10"/>
      <c r="B257" s="10"/>
      <c r="C257" s="10"/>
      <c r="D257" s="13" t="s">
        <v>205</v>
      </c>
      <c r="E257" s="10"/>
      <c r="F257" s="10"/>
      <c r="G257" s="10"/>
      <c r="H257" s="10"/>
      <c r="I257" s="10"/>
      <c r="J257" s="10"/>
      <c r="K257" s="10"/>
      <c r="L257" s="10"/>
      <c r="M257" s="10"/>
    </row>
    <row r="258" spans="1:13" ht="33.75" x14ac:dyDescent="0.25">
      <c r="A258" s="9" t="s">
        <v>171</v>
      </c>
      <c r="B258" s="9" t="s">
        <v>30</v>
      </c>
      <c r="C258" s="9" t="s">
        <v>11</v>
      </c>
      <c r="D258" s="13" t="s">
        <v>172</v>
      </c>
      <c r="E258" s="10"/>
      <c r="F258" s="10"/>
      <c r="G258" s="10"/>
      <c r="H258" s="10"/>
      <c r="I258" s="10"/>
      <c r="J258" s="10"/>
      <c r="K258" s="21">
        <v>1</v>
      </c>
      <c r="L258" s="11">
        <v>22</v>
      </c>
      <c r="M258" s="12">
        <f>ROUND(K258*L258,2)</f>
        <v>22</v>
      </c>
    </row>
    <row r="259" spans="1:13" ht="45" x14ac:dyDescent="0.25">
      <c r="A259" s="10"/>
      <c r="B259" s="10"/>
      <c r="C259" s="10"/>
      <c r="D259" s="13" t="s">
        <v>173</v>
      </c>
      <c r="E259" s="10"/>
      <c r="F259" s="10"/>
      <c r="G259" s="10"/>
      <c r="H259" s="10"/>
      <c r="I259" s="10"/>
      <c r="J259" s="10"/>
      <c r="K259" s="10"/>
      <c r="L259" s="10"/>
      <c r="M259" s="10"/>
    </row>
    <row r="260" spans="1:13" ht="33.75" x14ac:dyDescent="0.25">
      <c r="A260" s="9" t="s">
        <v>192</v>
      </c>
      <c r="B260" s="9" t="s">
        <v>30</v>
      </c>
      <c r="C260" s="9" t="s">
        <v>26</v>
      </c>
      <c r="D260" s="13" t="s">
        <v>193</v>
      </c>
      <c r="E260" s="10"/>
      <c r="F260" s="10"/>
      <c r="G260" s="10"/>
      <c r="H260" s="10"/>
      <c r="I260" s="10"/>
      <c r="J260" s="10"/>
      <c r="K260" s="21">
        <v>3</v>
      </c>
      <c r="L260" s="11">
        <v>1.23</v>
      </c>
      <c r="M260" s="12">
        <f>ROUND(K260*L260,2)</f>
        <v>3.69</v>
      </c>
    </row>
    <row r="261" spans="1:13" ht="123.75" x14ac:dyDescent="0.25">
      <c r="A261" s="10"/>
      <c r="B261" s="10"/>
      <c r="C261" s="10"/>
      <c r="D261" s="13" t="s">
        <v>194</v>
      </c>
      <c r="E261" s="10"/>
      <c r="F261" s="10"/>
      <c r="G261" s="10"/>
      <c r="H261" s="10"/>
      <c r="I261" s="10"/>
      <c r="J261" s="10"/>
      <c r="K261" s="10"/>
      <c r="L261" s="10"/>
      <c r="M261" s="10"/>
    </row>
    <row r="262" spans="1:13" x14ac:dyDescent="0.25">
      <c r="A262" s="9" t="s">
        <v>195</v>
      </c>
      <c r="B262" s="9" t="s">
        <v>30</v>
      </c>
      <c r="C262" s="9" t="s">
        <v>26</v>
      </c>
      <c r="D262" s="13" t="s">
        <v>196</v>
      </c>
      <c r="E262" s="10"/>
      <c r="F262" s="10"/>
      <c r="G262" s="10"/>
      <c r="H262" s="10"/>
      <c r="I262" s="10"/>
      <c r="J262" s="10"/>
      <c r="K262" s="21">
        <v>3</v>
      </c>
      <c r="L262" s="11">
        <v>0.8</v>
      </c>
      <c r="M262" s="12">
        <f>ROUND(K262*L262,2)</f>
        <v>2.4</v>
      </c>
    </row>
    <row r="263" spans="1:13" x14ac:dyDescent="0.25">
      <c r="A263" s="10"/>
      <c r="B263" s="10"/>
      <c r="C263" s="10"/>
      <c r="D263" s="13" t="s">
        <v>196</v>
      </c>
      <c r="E263" s="10"/>
      <c r="F263" s="10"/>
      <c r="G263" s="10"/>
      <c r="H263" s="10"/>
      <c r="I263" s="10"/>
      <c r="J263" s="10"/>
      <c r="K263" s="10"/>
      <c r="L263" s="10"/>
      <c r="M263" s="10"/>
    </row>
    <row r="264" spans="1:13" x14ac:dyDescent="0.25">
      <c r="A264" s="9" t="s">
        <v>114</v>
      </c>
      <c r="B264" s="9" t="s">
        <v>37</v>
      </c>
      <c r="C264" s="9" t="s">
        <v>38</v>
      </c>
      <c r="D264" s="13" t="s">
        <v>115</v>
      </c>
      <c r="E264" s="10"/>
      <c r="F264" s="10"/>
      <c r="G264" s="10"/>
      <c r="H264" s="10"/>
      <c r="I264" s="10"/>
      <c r="J264" s="10"/>
      <c r="K264" s="21">
        <v>1.1990000000000001</v>
      </c>
      <c r="L264" s="11">
        <v>29.34</v>
      </c>
      <c r="M264" s="12">
        <f>ROUND(K264*L264,2)</f>
        <v>35.18</v>
      </c>
    </row>
    <row r="265" spans="1:13" x14ac:dyDescent="0.25">
      <c r="A265" s="10"/>
      <c r="B265" s="10"/>
      <c r="C265" s="10"/>
      <c r="D265" s="13" t="s">
        <v>115</v>
      </c>
      <c r="E265" s="10"/>
      <c r="F265" s="10"/>
      <c r="G265" s="10"/>
      <c r="H265" s="10"/>
      <c r="I265" s="10"/>
      <c r="J265" s="10"/>
      <c r="K265" s="10"/>
      <c r="L265" s="10"/>
      <c r="M265" s="10"/>
    </row>
    <row r="266" spans="1:13" x14ac:dyDescent="0.25">
      <c r="A266" s="9" t="s">
        <v>116</v>
      </c>
      <c r="B266" s="9" t="s">
        <v>37</v>
      </c>
      <c r="C266" s="9" t="s">
        <v>38</v>
      </c>
      <c r="D266" s="13" t="s">
        <v>117</v>
      </c>
      <c r="E266" s="10"/>
      <c r="F266" s="10"/>
      <c r="G266" s="10"/>
      <c r="H266" s="10"/>
      <c r="I266" s="10"/>
      <c r="J266" s="10"/>
      <c r="K266" s="21">
        <v>1.1990000000000001</v>
      </c>
      <c r="L266" s="11">
        <v>25.25</v>
      </c>
      <c r="M266" s="12">
        <f>ROUND(K266*L266,2)</f>
        <v>30.27</v>
      </c>
    </row>
    <row r="267" spans="1:13" x14ac:dyDescent="0.25">
      <c r="A267" s="10"/>
      <c r="B267" s="10"/>
      <c r="C267" s="10"/>
      <c r="D267" s="13" t="s">
        <v>117</v>
      </c>
      <c r="E267" s="10"/>
      <c r="F267" s="10"/>
      <c r="G267" s="10"/>
      <c r="H267" s="10"/>
      <c r="I267" s="10"/>
      <c r="J267" s="10"/>
      <c r="K267" s="10"/>
      <c r="L267" s="10"/>
      <c r="M267" s="10"/>
    </row>
    <row r="268" spans="1:13" x14ac:dyDescent="0.25">
      <c r="A268" s="9" t="s">
        <v>42</v>
      </c>
      <c r="B268" s="9" t="s">
        <v>43</v>
      </c>
      <c r="C268" s="9" t="s">
        <v>44</v>
      </c>
      <c r="D268" s="13" t="s">
        <v>45</v>
      </c>
      <c r="E268" s="10"/>
      <c r="F268" s="10"/>
      <c r="G268" s="10"/>
      <c r="H268" s="10"/>
      <c r="I268" s="10"/>
      <c r="J268" s="10"/>
      <c r="K268" s="21">
        <v>0.93500000000000005</v>
      </c>
      <c r="L268" s="11">
        <v>2</v>
      </c>
      <c r="M268" s="12">
        <f>ROUND(K268*L268,2)</f>
        <v>1.87</v>
      </c>
    </row>
    <row r="269" spans="1:13" ht="22.5" x14ac:dyDescent="0.25">
      <c r="A269" s="9" t="s">
        <v>206</v>
      </c>
      <c r="B269" s="9" t="s">
        <v>30</v>
      </c>
      <c r="C269" s="9" t="s">
        <v>108</v>
      </c>
      <c r="D269" s="13" t="s">
        <v>204</v>
      </c>
      <c r="E269" s="10"/>
      <c r="F269" s="10"/>
      <c r="G269" s="10"/>
      <c r="H269" s="10"/>
      <c r="I269" s="10"/>
      <c r="J269" s="10"/>
      <c r="K269" s="21">
        <v>1</v>
      </c>
      <c r="L269" s="11">
        <v>197</v>
      </c>
      <c r="M269" s="12">
        <f>ROUND(K269*L269,2)</f>
        <v>197</v>
      </c>
    </row>
    <row r="270" spans="1:13" ht="157.5" x14ac:dyDescent="0.25">
      <c r="A270" s="10"/>
      <c r="B270" s="10"/>
      <c r="C270" s="10"/>
      <c r="D270" s="13" t="s">
        <v>205</v>
      </c>
      <c r="E270" s="10"/>
      <c r="F270" s="10"/>
      <c r="G270" s="10"/>
      <c r="H270" s="10"/>
      <c r="I270" s="10"/>
      <c r="J270" s="10"/>
      <c r="K270" s="10"/>
      <c r="L270" s="10"/>
      <c r="M270" s="10"/>
    </row>
    <row r="271" spans="1:13" x14ac:dyDescent="0.25">
      <c r="A271" s="10"/>
      <c r="B271" s="10"/>
      <c r="C271" s="10"/>
      <c r="D271" s="30"/>
      <c r="E271" s="10"/>
      <c r="F271" s="10"/>
      <c r="G271" s="10"/>
      <c r="H271" s="10"/>
      <c r="I271" s="10"/>
      <c r="J271" s="14" t="s">
        <v>207</v>
      </c>
      <c r="K271" s="11">
        <v>2</v>
      </c>
      <c r="L271" s="16">
        <f>M258+M260+M262+M264+M266+M268+M269</f>
        <v>292.41000000000003</v>
      </c>
      <c r="M271" s="16">
        <f>ROUND(K271*L271,2)</f>
        <v>584.82000000000005</v>
      </c>
    </row>
    <row r="272" spans="1:13" ht="0.95" customHeight="1" x14ac:dyDescent="0.25">
      <c r="A272" s="17"/>
      <c r="B272" s="17"/>
      <c r="C272" s="17"/>
      <c r="D272" s="31"/>
      <c r="E272" s="17"/>
      <c r="F272" s="17"/>
      <c r="G272" s="17"/>
      <c r="H272" s="17"/>
      <c r="I272" s="17"/>
      <c r="J272" s="17"/>
      <c r="K272" s="17"/>
      <c r="L272" s="17"/>
      <c r="M272" s="17"/>
    </row>
    <row r="273" spans="1:13" x14ac:dyDescent="0.25">
      <c r="A273" s="10"/>
      <c r="B273" s="10"/>
      <c r="C273" s="10"/>
      <c r="D273" s="30"/>
      <c r="E273" s="10"/>
      <c r="F273" s="10"/>
      <c r="G273" s="10"/>
      <c r="H273" s="10"/>
      <c r="I273" s="10"/>
      <c r="J273" s="14" t="s">
        <v>208</v>
      </c>
      <c r="K273" s="11">
        <v>1</v>
      </c>
      <c r="L273" s="16">
        <f>M190+M201+M214+M235+M256</f>
        <v>29184.720000000001</v>
      </c>
      <c r="M273" s="16">
        <f>ROUND(K273*L273,2)</f>
        <v>29184.720000000001</v>
      </c>
    </row>
    <row r="274" spans="1:13" ht="0.95" customHeight="1" x14ac:dyDescent="0.25">
      <c r="A274" s="17"/>
      <c r="B274" s="17"/>
      <c r="C274" s="17"/>
      <c r="D274" s="31"/>
      <c r="E274" s="17"/>
      <c r="F274" s="17"/>
      <c r="G274" s="17"/>
      <c r="H274" s="17"/>
      <c r="I274" s="17"/>
      <c r="J274" s="17"/>
      <c r="K274" s="17"/>
      <c r="L274" s="17"/>
      <c r="M274" s="17"/>
    </row>
    <row r="275" spans="1:13" x14ac:dyDescent="0.25">
      <c r="A275" s="18" t="s">
        <v>209</v>
      </c>
      <c r="B275" s="18" t="s">
        <v>6</v>
      </c>
      <c r="C275" s="18" t="s">
        <v>7</v>
      </c>
      <c r="D275" s="32" t="s">
        <v>210</v>
      </c>
      <c r="E275" s="19"/>
      <c r="F275" s="19"/>
      <c r="G275" s="19"/>
      <c r="H275" s="19"/>
      <c r="I275" s="19"/>
      <c r="J275" s="19"/>
      <c r="K275" s="20">
        <f>K494</f>
        <v>1</v>
      </c>
      <c r="L275" s="20">
        <f>L494</f>
        <v>22207.33</v>
      </c>
      <c r="M275" s="20">
        <f>M494</f>
        <v>22207.33</v>
      </c>
    </row>
    <row r="276" spans="1:13" ht="22.5" x14ac:dyDescent="0.25">
      <c r="A276" s="8" t="s">
        <v>211</v>
      </c>
      <c r="B276" s="9" t="s">
        <v>10</v>
      </c>
      <c r="C276" s="9" t="s">
        <v>26</v>
      </c>
      <c r="D276" s="13" t="s">
        <v>212</v>
      </c>
      <c r="E276" s="10"/>
      <c r="F276" s="10"/>
      <c r="G276" s="10"/>
      <c r="H276" s="10"/>
      <c r="I276" s="10"/>
      <c r="J276" s="10"/>
      <c r="K276" s="12">
        <f>K293</f>
        <v>182</v>
      </c>
      <c r="L276" s="12">
        <f>L293</f>
        <v>6.89</v>
      </c>
      <c r="M276" s="12">
        <f>M293</f>
        <v>1253.98</v>
      </c>
    </row>
    <row r="277" spans="1:13" ht="67.5" x14ac:dyDescent="0.25">
      <c r="A277" s="10"/>
      <c r="B277" s="10"/>
      <c r="C277" s="10"/>
      <c r="D277" s="13" t="s">
        <v>213</v>
      </c>
      <c r="E277" s="10"/>
      <c r="F277" s="10"/>
      <c r="G277" s="10"/>
      <c r="H277" s="10"/>
      <c r="I277" s="10"/>
      <c r="J277" s="10"/>
      <c r="K277" s="10"/>
      <c r="L277" s="10"/>
      <c r="M277" s="10"/>
    </row>
    <row r="278" spans="1:13" x14ac:dyDescent="0.25">
      <c r="A278" s="9" t="s">
        <v>214</v>
      </c>
      <c r="B278" s="9" t="s">
        <v>37</v>
      </c>
      <c r="C278" s="9" t="s">
        <v>38</v>
      </c>
      <c r="D278" s="13" t="s">
        <v>215</v>
      </c>
      <c r="E278" s="10"/>
      <c r="F278" s="10"/>
      <c r="G278" s="10"/>
      <c r="H278" s="10"/>
      <c r="I278" s="10"/>
      <c r="J278" s="10"/>
      <c r="K278" s="21">
        <v>0.09</v>
      </c>
      <c r="L278" s="11">
        <v>17.420000000000002</v>
      </c>
      <c r="M278" s="12">
        <f>ROUND(K278*L278,2)</f>
        <v>1.57</v>
      </c>
    </row>
    <row r="279" spans="1:13" x14ac:dyDescent="0.25">
      <c r="A279" s="10"/>
      <c r="B279" s="10"/>
      <c r="C279" s="10"/>
      <c r="D279" s="13" t="s">
        <v>215</v>
      </c>
      <c r="E279" s="10"/>
      <c r="F279" s="10"/>
      <c r="G279" s="10"/>
      <c r="H279" s="10"/>
      <c r="I279" s="10"/>
      <c r="J279" s="10"/>
      <c r="K279" s="10"/>
      <c r="L279" s="10"/>
      <c r="M279" s="10"/>
    </row>
    <row r="280" spans="1:13" x14ac:dyDescent="0.25">
      <c r="A280" s="9" t="s">
        <v>216</v>
      </c>
      <c r="B280" s="9" t="s">
        <v>37</v>
      </c>
      <c r="C280" s="9" t="s">
        <v>38</v>
      </c>
      <c r="D280" s="13" t="s">
        <v>217</v>
      </c>
      <c r="E280" s="10"/>
      <c r="F280" s="10"/>
      <c r="G280" s="10"/>
      <c r="H280" s="10"/>
      <c r="I280" s="10"/>
      <c r="J280" s="10"/>
      <c r="K280" s="21">
        <v>0.09</v>
      </c>
      <c r="L280" s="11">
        <v>22.72</v>
      </c>
      <c r="M280" s="12">
        <f>ROUND(K280*L280,2)</f>
        <v>2.04</v>
      </c>
    </row>
    <row r="281" spans="1:13" x14ac:dyDescent="0.25">
      <c r="A281" s="10"/>
      <c r="B281" s="10"/>
      <c r="C281" s="10"/>
      <c r="D281" s="13" t="s">
        <v>217</v>
      </c>
      <c r="E281" s="10"/>
      <c r="F281" s="10"/>
      <c r="G281" s="10"/>
      <c r="H281" s="10"/>
      <c r="I281" s="10"/>
      <c r="J281" s="10"/>
      <c r="K281" s="10"/>
      <c r="L281" s="10"/>
      <c r="M281" s="10"/>
    </row>
    <row r="282" spans="1:13" x14ac:dyDescent="0.25">
      <c r="A282" s="9" t="s">
        <v>218</v>
      </c>
      <c r="B282" s="9" t="s">
        <v>30</v>
      </c>
      <c r="C282" s="9" t="s">
        <v>44</v>
      </c>
      <c r="D282" s="13" t="s">
        <v>219</v>
      </c>
      <c r="E282" s="10"/>
      <c r="F282" s="10"/>
      <c r="G282" s="10"/>
      <c r="H282" s="10"/>
      <c r="I282" s="10"/>
      <c r="J282" s="10"/>
      <c r="K282" s="21">
        <v>3.5999999999999997E-2</v>
      </c>
      <c r="L282" s="11">
        <v>1.5</v>
      </c>
      <c r="M282" s="12">
        <f>ROUND(K282*L282,2)</f>
        <v>0.05</v>
      </c>
    </row>
    <row r="283" spans="1:13" x14ac:dyDescent="0.25">
      <c r="A283" s="9" t="s">
        <v>220</v>
      </c>
      <c r="B283" s="9" t="s">
        <v>30</v>
      </c>
      <c r="C283" s="9" t="s">
        <v>108</v>
      </c>
      <c r="D283" s="13" t="s">
        <v>221</v>
      </c>
      <c r="E283" s="10"/>
      <c r="F283" s="10"/>
      <c r="G283" s="10"/>
      <c r="H283" s="10"/>
      <c r="I283" s="10"/>
      <c r="J283" s="10"/>
      <c r="K283" s="21">
        <v>0.15</v>
      </c>
      <c r="L283" s="11">
        <v>1.47</v>
      </c>
      <c r="M283" s="12">
        <f>ROUND(K283*L283,2)</f>
        <v>0.22</v>
      </c>
    </row>
    <row r="284" spans="1:13" ht="33.75" x14ac:dyDescent="0.25">
      <c r="A284" s="10"/>
      <c r="B284" s="10"/>
      <c r="C284" s="10"/>
      <c r="D284" s="13" t="s">
        <v>222</v>
      </c>
      <c r="E284" s="10"/>
      <c r="F284" s="10"/>
      <c r="G284" s="10"/>
      <c r="H284" s="10"/>
      <c r="I284" s="10"/>
      <c r="J284" s="10"/>
      <c r="K284" s="10"/>
      <c r="L284" s="10"/>
      <c r="M284" s="10"/>
    </row>
    <row r="285" spans="1:13" x14ac:dyDescent="0.25">
      <c r="A285" s="9" t="s">
        <v>223</v>
      </c>
      <c r="B285" s="9" t="s">
        <v>30</v>
      </c>
      <c r="C285" s="9" t="s">
        <v>108</v>
      </c>
      <c r="D285" s="13" t="s">
        <v>224</v>
      </c>
      <c r="E285" s="10"/>
      <c r="F285" s="10"/>
      <c r="G285" s="10"/>
      <c r="H285" s="10"/>
      <c r="I285" s="10"/>
      <c r="J285" s="10"/>
      <c r="K285" s="21">
        <v>0.56000000000000005</v>
      </c>
      <c r="L285" s="11">
        <v>0.27</v>
      </c>
      <c r="M285" s="12">
        <f>ROUND(K285*L285,2)</f>
        <v>0.15</v>
      </c>
    </row>
    <row r="286" spans="1:13" ht="22.5" x14ac:dyDescent="0.25">
      <c r="A286" s="10"/>
      <c r="B286" s="10"/>
      <c r="C286" s="10"/>
      <c r="D286" s="13" t="s">
        <v>225</v>
      </c>
      <c r="E286" s="10"/>
      <c r="F286" s="10"/>
      <c r="G286" s="10"/>
      <c r="H286" s="10"/>
      <c r="I286" s="10"/>
      <c r="J286" s="10"/>
      <c r="K286" s="10"/>
      <c r="L286" s="10"/>
      <c r="M286" s="10"/>
    </row>
    <row r="287" spans="1:13" ht="22.5" x14ac:dyDescent="0.25">
      <c r="A287" s="9" t="s">
        <v>226</v>
      </c>
      <c r="B287" s="9" t="s">
        <v>30</v>
      </c>
      <c r="C287" s="9" t="s">
        <v>108</v>
      </c>
      <c r="D287" s="13" t="s">
        <v>227</v>
      </c>
      <c r="E287" s="10"/>
      <c r="F287" s="10"/>
      <c r="G287" s="10"/>
      <c r="H287" s="10"/>
      <c r="I287" s="10"/>
      <c r="J287" s="10"/>
      <c r="K287" s="21">
        <v>0.3</v>
      </c>
      <c r="L287" s="11">
        <v>0.9</v>
      </c>
      <c r="M287" s="12">
        <f>ROUND(K287*L287,2)</f>
        <v>0.27</v>
      </c>
    </row>
    <row r="288" spans="1:13" ht="33.75" x14ac:dyDescent="0.25">
      <c r="A288" s="10"/>
      <c r="B288" s="10"/>
      <c r="C288" s="10"/>
      <c r="D288" s="13" t="s">
        <v>228</v>
      </c>
      <c r="E288" s="10"/>
      <c r="F288" s="10"/>
      <c r="G288" s="10"/>
      <c r="H288" s="10"/>
      <c r="I288" s="10"/>
      <c r="J288" s="10"/>
      <c r="K288" s="10"/>
      <c r="L288" s="10"/>
      <c r="M288" s="10"/>
    </row>
    <row r="289" spans="1:13" x14ac:dyDescent="0.25">
      <c r="A289" s="9" t="s">
        <v>229</v>
      </c>
      <c r="B289" s="9" t="s">
        <v>30</v>
      </c>
      <c r="C289" s="9" t="s">
        <v>26</v>
      </c>
      <c r="D289" s="13" t="s">
        <v>230</v>
      </c>
      <c r="E289" s="10"/>
      <c r="F289" s="10"/>
      <c r="G289" s="10"/>
      <c r="H289" s="10"/>
      <c r="I289" s="10"/>
      <c r="J289" s="10"/>
      <c r="K289" s="21">
        <v>1.02</v>
      </c>
      <c r="L289" s="11">
        <v>2.54</v>
      </c>
      <c r="M289" s="12">
        <f>ROUND(K289*L289,2)</f>
        <v>2.59</v>
      </c>
    </row>
    <row r="290" spans="1:13" ht="33.75" x14ac:dyDescent="0.25">
      <c r="A290" s="10"/>
      <c r="B290" s="10"/>
      <c r="C290" s="10"/>
      <c r="D290" s="13" t="s">
        <v>231</v>
      </c>
      <c r="E290" s="10"/>
      <c r="F290" s="10"/>
      <c r="G290" s="10"/>
      <c r="H290" s="10"/>
      <c r="I290" s="10"/>
      <c r="J290" s="10"/>
      <c r="K290" s="10"/>
      <c r="L290" s="10"/>
      <c r="M290" s="10"/>
    </row>
    <row r="291" spans="1:13" x14ac:dyDescent="0.25">
      <c r="A291" s="10"/>
      <c r="B291" s="10"/>
      <c r="C291" s="10"/>
      <c r="D291" s="30"/>
      <c r="E291" s="9" t="s">
        <v>232</v>
      </c>
      <c r="F291" s="22">
        <v>182</v>
      </c>
      <c r="G291" s="11">
        <v>0</v>
      </c>
      <c r="H291" s="11">
        <v>0</v>
      </c>
      <c r="I291" s="11">
        <v>0</v>
      </c>
      <c r="J291" s="12">
        <f>OR(F291&lt;&gt;0,G291&lt;&gt;0,H291&lt;&gt;0,I291&lt;&gt;0)*(F291 + (F291 = 0))*(G291 + (G291 = 0))*(H291 + (H291 = 0))*(I291 + (I291 = 0))</f>
        <v>182</v>
      </c>
      <c r="K291" s="10"/>
      <c r="L291" s="10"/>
      <c r="M291" s="10"/>
    </row>
    <row r="292" spans="1:13" x14ac:dyDescent="0.25">
      <c r="A292" s="10"/>
      <c r="B292" s="10"/>
      <c r="C292" s="10"/>
      <c r="D292" s="30"/>
      <c r="E292" s="9" t="s">
        <v>7</v>
      </c>
      <c r="F292" s="22"/>
      <c r="G292" s="11"/>
      <c r="H292" s="11"/>
      <c r="I292" s="11"/>
      <c r="J292" s="12">
        <f>OR(F292&lt;&gt;0,G292&lt;&gt;0,H292&lt;&gt;0,I292&lt;&gt;0)*(F292 + (F292 = 0))*(G292 + (G292 = 0))*(H292 + (H292 = 0))*(I292 + (I292 = 0))</f>
        <v>0</v>
      </c>
      <c r="K292" s="10"/>
      <c r="L292" s="10"/>
      <c r="M292" s="10"/>
    </row>
    <row r="293" spans="1:13" x14ac:dyDescent="0.25">
      <c r="A293" s="10"/>
      <c r="B293" s="10"/>
      <c r="C293" s="10"/>
      <c r="D293" s="30"/>
      <c r="E293" s="10"/>
      <c r="F293" s="10"/>
      <c r="G293" s="10"/>
      <c r="H293" s="10"/>
      <c r="I293" s="10"/>
      <c r="J293" s="14" t="s">
        <v>233</v>
      </c>
      <c r="K293" s="16">
        <f>SUM(J291:J292)*1</f>
        <v>182</v>
      </c>
      <c r="L293" s="16">
        <f>M278+M280+M282+M283+M285+M287+M289</f>
        <v>6.89</v>
      </c>
      <c r="M293" s="16">
        <f>ROUND(K293*L293,2)</f>
        <v>1253.98</v>
      </c>
    </row>
    <row r="294" spans="1:13" ht="0.95" customHeight="1" x14ac:dyDescent="0.25">
      <c r="A294" s="17"/>
      <c r="B294" s="17"/>
      <c r="C294" s="17"/>
      <c r="D294" s="31"/>
      <c r="E294" s="17"/>
      <c r="F294" s="17"/>
      <c r="G294" s="17"/>
      <c r="H294" s="17"/>
      <c r="I294" s="17"/>
      <c r="J294" s="17"/>
      <c r="K294" s="17"/>
      <c r="L294" s="17"/>
      <c r="M294" s="17"/>
    </row>
    <row r="295" spans="1:13" ht="22.5" x14ac:dyDescent="0.25">
      <c r="A295" s="8" t="s">
        <v>234</v>
      </c>
      <c r="B295" s="9" t="s">
        <v>10</v>
      </c>
      <c r="C295" s="9" t="s">
        <v>26</v>
      </c>
      <c r="D295" s="13" t="s">
        <v>235</v>
      </c>
      <c r="E295" s="10"/>
      <c r="F295" s="10"/>
      <c r="G295" s="10"/>
      <c r="H295" s="10"/>
      <c r="I295" s="10"/>
      <c r="J295" s="10"/>
      <c r="K295" s="12">
        <f>K313</f>
        <v>33</v>
      </c>
      <c r="L295" s="12">
        <f>L313</f>
        <v>7.3</v>
      </c>
      <c r="M295" s="12">
        <f>M313</f>
        <v>240.9</v>
      </c>
    </row>
    <row r="296" spans="1:13" ht="67.5" x14ac:dyDescent="0.25">
      <c r="A296" s="10"/>
      <c r="B296" s="10"/>
      <c r="C296" s="10"/>
      <c r="D296" s="13" t="s">
        <v>236</v>
      </c>
      <c r="E296" s="10"/>
      <c r="F296" s="10"/>
      <c r="G296" s="10"/>
      <c r="H296" s="10"/>
      <c r="I296" s="10"/>
      <c r="J296" s="10"/>
      <c r="K296" s="10"/>
      <c r="L296" s="10"/>
      <c r="M296" s="10"/>
    </row>
    <row r="297" spans="1:13" x14ac:dyDescent="0.25">
      <c r="A297" s="9" t="s">
        <v>214</v>
      </c>
      <c r="B297" s="9" t="s">
        <v>37</v>
      </c>
      <c r="C297" s="9" t="s">
        <v>38</v>
      </c>
      <c r="D297" s="13" t="s">
        <v>215</v>
      </c>
      <c r="E297" s="10"/>
      <c r="F297" s="10"/>
      <c r="G297" s="10"/>
      <c r="H297" s="10"/>
      <c r="I297" s="10"/>
      <c r="J297" s="10"/>
      <c r="K297" s="21">
        <v>0.1</v>
      </c>
      <c r="L297" s="11">
        <v>17.420000000000002</v>
      </c>
      <c r="M297" s="12">
        <f>ROUND(K297*L297,2)</f>
        <v>1.74</v>
      </c>
    </row>
    <row r="298" spans="1:13" x14ac:dyDescent="0.25">
      <c r="A298" s="10"/>
      <c r="B298" s="10"/>
      <c r="C298" s="10"/>
      <c r="D298" s="13" t="s">
        <v>215</v>
      </c>
      <c r="E298" s="10"/>
      <c r="F298" s="10"/>
      <c r="G298" s="10"/>
      <c r="H298" s="10"/>
      <c r="I298" s="10"/>
      <c r="J298" s="10"/>
      <c r="K298" s="10"/>
      <c r="L298" s="10"/>
      <c r="M298" s="10"/>
    </row>
    <row r="299" spans="1:13" x14ac:dyDescent="0.25">
      <c r="A299" s="9" t="s">
        <v>216</v>
      </c>
      <c r="B299" s="9" t="s">
        <v>37</v>
      </c>
      <c r="C299" s="9" t="s">
        <v>38</v>
      </c>
      <c r="D299" s="13" t="s">
        <v>217</v>
      </c>
      <c r="E299" s="10"/>
      <c r="F299" s="10"/>
      <c r="G299" s="10"/>
      <c r="H299" s="10"/>
      <c r="I299" s="10"/>
      <c r="J299" s="10"/>
      <c r="K299" s="21">
        <v>0.1</v>
      </c>
      <c r="L299" s="11">
        <v>22.72</v>
      </c>
      <c r="M299" s="12">
        <f>ROUND(K299*L299,2)</f>
        <v>2.27</v>
      </c>
    </row>
    <row r="300" spans="1:13" x14ac:dyDescent="0.25">
      <c r="A300" s="10"/>
      <c r="B300" s="10"/>
      <c r="C300" s="10"/>
      <c r="D300" s="13" t="s">
        <v>217</v>
      </c>
      <c r="E300" s="10"/>
      <c r="F300" s="10"/>
      <c r="G300" s="10"/>
      <c r="H300" s="10"/>
      <c r="I300" s="10"/>
      <c r="J300" s="10"/>
      <c r="K300" s="10"/>
      <c r="L300" s="10"/>
      <c r="M300" s="10"/>
    </row>
    <row r="301" spans="1:13" x14ac:dyDescent="0.25">
      <c r="A301" s="9" t="s">
        <v>218</v>
      </c>
      <c r="B301" s="9" t="s">
        <v>30</v>
      </c>
      <c r="C301" s="9" t="s">
        <v>44</v>
      </c>
      <c r="D301" s="13" t="s">
        <v>219</v>
      </c>
      <c r="E301" s="10"/>
      <c r="F301" s="10"/>
      <c r="G301" s="10"/>
      <c r="H301" s="10"/>
      <c r="I301" s="10"/>
      <c r="J301" s="10"/>
      <c r="K301" s="21">
        <v>0.04</v>
      </c>
      <c r="L301" s="11">
        <v>1.5</v>
      </c>
      <c r="M301" s="12">
        <f>ROUND(K301*L301,2)</f>
        <v>0.06</v>
      </c>
    </row>
    <row r="302" spans="1:13" ht="22.5" x14ac:dyDescent="0.25">
      <c r="A302" s="9" t="s">
        <v>226</v>
      </c>
      <c r="B302" s="9" t="s">
        <v>30</v>
      </c>
      <c r="C302" s="9" t="s">
        <v>108</v>
      </c>
      <c r="D302" s="13" t="s">
        <v>227</v>
      </c>
      <c r="E302" s="10"/>
      <c r="F302" s="10"/>
      <c r="G302" s="10"/>
      <c r="H302" s="10"/>
      <c r="I302" s="10"/>
      <c r="J302" s="10"/>
      <c r="K302" s="21">
        <v>0.3</v>
      </c>
      <c r="L302" s="11">
        <v>0.9</v>
      </c>
      <c r="M302" s="12">
        <f>ROUND(K302*L302,2)</f>
        <v>0.27</v>
      </c>
    </row>
    <row r="303" spans="1:13" ht="33.75" x14ac:dyDescent="0.25">
      <c r="A303" s="10"/>
      <c r="B303" s="10"/>
      <c r="C303" s="10"/>
      <c r="D303" s="13" t="s">
        <v>228</v>
      </c>
      <c r="E303" s="10"/>
      <c r="F303" s="10"/>
      <c r="G303" s="10"/>
      <c r="H303" s="10"/>
      <c r="I303" s="10"/>
      <c r="J303" s="10"/>
      <c r="K303" s="10"/>
      <c r="L303" s="10"/>
      <c r="M303" s="10"/>
    </row>
    <row r="304" spans="1:13" x14ac:dyDescent="0.25">
      <c r="A304" s="9" t="s">
        <v>220</v>
      </c>
      <c r="B304" s="9" t="s">
        <v>30</v>
      </c>
      <c r="C304" s="9" t="s">
        <v>108</v>
      </c>
      <c r="D304" s="13" t="s">
        <v>221</v>
      </c>
      <c r="E304" s="10"/>
      <c r="F304" s="10"/>
      <c r="G304" s="10"/>
      <c r="H304" s="10"/>
      <c r="I304" s="10"/>
      <c r="J304" s="10"/>
      <c r="K304" s="21">
        <v>0.15</v>
      </c>
      <c r="L304" s="11">
        <v>1.47</v>
      </c>
      <c r="M304" s="12">
        <f>ROUND(K304*L304,2)</f>
        <v>0.22</v>
      </c>
    </row>
    <row r="305" spans="1:13" ht="33.75" x14ac:dyDescent="0.25">
      <c r="A305" s="10"/>
      <c r="B305" s="10"/>
      <c r="C305" s="10"/>
      <c r="D305" s="13" t="s">
        <v>222</v>
      </c>
      <c r="E305" s="10"/>
      <c r="F305" s="10"/>
      <c r="G305" s="10"/>
      <c r="H305" s="10"/>
      <c r="I305" s="10"/>
      <c r="J305" s="10"/>
      <c r="K305" s="10"/>
      <c r="L305" s="10"/>
      <c r="M305" s="10"/>
    </row>
    <row r="306" spans="1:13" x14ac:dyDescent="0.25">
      <c r="A306" s="9" t="s">
        <v>229</v>
      </c>
      <c r="B306" s="9" t="s">
        <v>30</v>
      </c>
      <c r="C306" s="9" t="s">
        <v>26</v>
      </c>
      <c r="D306" s="13" t="s">
        <v>230</v>
      </c>
      <c r="E306" s="10"/>
      <c r="F306" s="10"/>
      <c r="G306" s="10"/>
      <c r="H306" s="10"/>
      <c r="I306" s="10"/>
      <c r="J306" s="10"/>
      <c r="K306" s="21">
        <v>1.02</v>
      </c>
      <c r="L306" s="11">
        <v>2.54</v>
      </c>
      <c r="M306" s="12">
        <f>ROUND(K306*L306,2)</f>
        <v>2.59</v>
      </c>
    </row>
    <row r="307" spans="1:13" ht="33.75" x14ac:dyDescent="0.25">
      <c r="A307" s="10"/>
      <c r="B307" s="10"/>
      <c r="C307" s="10"/>
      <c r="D307" s="13" t="s">
        <v>231</v>
      </c>
      <c r="E307" s="10"/>
      <c r="F307" s="10"/>
      <c r="G307" s="10"/>
      <c r="H307" s="10"/>
      <c r="I307" s="10"/>
      <c r="J307" s="10"/>
      <c r="K307" s="10"/>
      <c r="L307" s="10"/>
      <c r="M307" s="10"/>
    </row>
    <row r="308" spans="1:13" x14ac:dyDescent="0.25">
      <c r="A308" s="9" t="s">
        <v>223</v>
      </c>
      <c r="B308" s="9" t="s">
        <v>30</v>
      </c>
      <c r="C308" s="9" t="s">
        <v>108</v>
      </c>
      <c r="D308" s="13" t="s">
        <v>224</v>
      </c>
      <c r="E308" s="10"/>
      <c r="F308" s="10"/>
      <c r="G308" s="10"/>
      <c r="H308" s="10"/>
      <c r="I308" s="10"/>
      <c r="J308" s="10"/>
      <c r="K308" s="21">
        <v>0.56000000000000005</v>
      </c>
      <c r="L308" s="11">
        <v>0.27</v>
      </c>
      <c r="M308" s="12">
        <f>ROUND(K308*L308,2)</f>
        <v>0.15</v>
      </c>
    </row>
    <row r="309" spans="1:13" ht="22.5" x14ac:dyDescent="0.25">
      <c r="A309" s="10"/>
      <c r="B309" s="10"/>
      <c r="C309" s="10"/>
      <c r="D309" s="13" t="s">
        <v>225</v>
      </c>
      <c r="E309" s="10"/>
      <c r="F309" s="10"/>
      <c r="G309" s="10"/>
      <c r="H309" s="10"/>
      <c r="I309" s="10"/>
      <c r="J309" s="10"/>
      <c r="K309" s="10"/>
      <c r="L309" s="10"/>
      <c r="M309" s="10"/>
    </row>
    <row r="310" spans="1:13" x14ac:dyDescent="0.25">
      <c r="A310" s="10"/>
      <c r="B310" s="10"/>
      <c r="C310" s="10"/>
      <c r="D310" s="30"/>
      <c r="E310" s="9" t="s">
        <v>232</v>
      </c>
      <c r="F310" s="22">
        <v>27</v>
      </c>
      <c r="G310" s="11">
        <v>0</v>
      </c>
      <c r="H310" s="11">
        <v>0</v>
      </c>
      <c r="I310" s="11">
        <v>0</v>
      </c>
      <c r="J310" s="12">
        <f>OR(F310&lt;&gt;0,G310&lt;&gt;0,H310&lt;&gt;0,I310&lt;&gt;0)*(F310 + (F310 = 0))*(G310 + (G310 = 0))*(H310 + (H310 = 0))*(I310 + (I310 = 0))</f>
        <v>27</v>
      </c>
      <c r="K310" s="10"/>
      <c r="L310" s="10"/>
      <c r="M310" s="10"/>
    </row>
    <row r="311" spans="1:13" x14ac:dyDescent="0.25">
      <c r="A311" s="10"/>
      <c r="B311" s="10"/>
      <c r="C311" s="10"/>
      <c r="D311" s="30"/>
      <c r="E311" s="9" t="s">
        <v>237</v>
      </c>
      <c r="F311" s="22">
        <v>6</v>
      </c>
      <c r="G311" s="11">
        <v>0</v>
      </c>
      <c r="H311" s="11">
        <v>0</v>
      </c>
      <c r="I311" s="11">
        <v>0</v>
      </c>
      <c r="J311" s="12">
        <f>OR(F311&lt;&gt;0,G311&lt;&gt;0,H311&lt;&gt;0,I311&lt;&gt;0)*(F311 + (F311 = 0))*(G311 + (G311 = 0))*(H311 + (H311 = 0))*(I311 + (I311 = 0))</f>
        <v>6</v>
      </c>
      <c r="K311" s="10"/>
      <c r="L311" s="10"/>
      <c r="M311" s="10"/>
    </row>
    <row r="312" spans="1:13" x14ac:dyDescent="0.25">
      <c r="A312" s="10"/>
      <c r="B312" s="10"/>
      <c r="C312" s="10"/>
      <c r="D312" s="30"/>
      <c r="E312" s="9" t="s">
        <v>7</v>
      </c>
      <c r="F312" s="22"/>
      <c r="G312" s="11"/>
      <c r="H312" s="11"/>
      <c r="I312" s="11"/>
      <c r="J312" s="12">
        <f>OR(F312&lt;&gt;0,G312&lt;&gt;0,H312&lt;&gt;0,I312&lt;&gt;0)*(F312 + (F312 = 0))*(G312 + (G312 = 0))*(H312 + (H312 = 0))*(I312 + (I312 = 0))</f>
        <v>0</v>
      </c>
      <c r="K312" s="10"/>
      <c r="L312" s="10"/>
      <c r="M312" s="10"/>
    </row>
    <row r="313" spans="1:13" x14ac:dyDescent="0.25">
      <c r="A313" s="10"/>
      <c r="B313" s="10"/>
      <c r="C313" s="10"/>
      <c r="D313" s="30"/>
      <c r="E313" s="10"/>
      <c r="F313" s="10"/>
      <c r="G313" s="10"/>
      <c r="H313" s="10"/>
      <c r="I313" s="10"/>
      <c r="J313" s="14" t="s">
        <v>238</v>
      </c>
      <c r="K313" s="16">
        <f>SUM(J310:J312)*1</f>
        <v>33</v>
      </c>
      <c r="L313" s="16">
        <f>M297+M299+M301+M302+M304+M306+M308</f>
        <v>7.3</v>
      </c>
      <c r="M313" s="16">
        <f>ROUND(K313*L313,2)</f>
        <v>240.9</v>
      </c>
    </row>
    <row r="314" spans="1:13" ht="0.95" customHeight="1" x14ac:dyDescent="0.25">
      <c r="A314" s="17"/>
      <c r="B314" s="17"/>
      <c r="C314" s="17"/>
      <c r="D314" s="31"/>
      <c r="E314" s="17"/>
      <c r="F314" s="17"/>
      <c r="G314" s="17"/>
      <c r="H314" s="17"/>
      <c r="I314" s="17"/>
      <c r="J314" s="17"/>
      <c r="K314" s="17"/>
      <c r="L314" s="17"/>
      <c r="M314" s="17"/>
    </row>
    <row r="315" spans="1:13" ht="22.5" x14ac:dyDescent="0.25">
      <c r="A315" s="8" t="s">
        <v>239</v>
      </c>
      <c r="B315" s="9" t="s">
        <v>10</v>
      </c>
      <c r="C315" s="9" t="s">
        <v>26</v>
      </c>
      <c r="D315" s="13" t="s">
        <v>240</v>
      </c>
      <c r="E315" s="10"/>
      <c r="F315" s="10"/>
      <c r="G315" s="10"/>
      <c r="H315" s="10"/>
      <c r="I315" s="10"/>
      <c r="J315" s="10"/>
      <c r="K315" s="12">
        <f>K333</f>
        <v>219</v>
      </c>
      <c r="L315" s="12">
        <f>L333</f>
        <v>10.33</v>
      </c>
      <c r="M315" s="12">
        <f>M333</f>
        <v>2262.27</v>
      </c>
    </row>
    <row r="316" spans="1:13" ht="67.5" x14ac:dyDescent="0.25">
      <c r="A316" s="10"/>
      <c r="B316" s="10"/>
      <c r="C316" s="10"/>
      <c r="D316" s="13" t="s">
        <v>241</v>
      </c>
      <c r="E316" s="10"/>
      <c r="F316" s="10"/>
      <c r="G316" s="10"/>
      <c r="H316" s="10"/>
      <c r="I316" s="10"/>
      <c r="J316" s="10"/>
      <c r="K316" s="10"/>
      <c r="L316" s="10"/>
      <c r="M316" s="10"/>
    </row>
    <row r="317" spans="1:13" x14ac:dyDescent="0.25">
      <c r="A317" s="9" t="s">
        <v>214</v>
      </c>
      <c r="B317" s="9" t="s">
        <v>37</v>
      </c>
      <c r="C317" s="9" t="s">
        <v>38</v>
      </c>
      <c r="D317" s="13" t="s">
        <v>215</v>
      </c>
      <c r="E317" s="10"/>
      <c r="F317" s="10"/>
      <c r="G317" s="10"/>
      <c r="H317" s="10"/>
      <c r="I317" s="10"/>
      <c r="J317" s="10"/>
      <c r="K317" s="21">
        <v>0.1</v>
      </c>
      <c r="L317" s="11">
        <v>17.420000000000002</v>
      </c>
      <c r="M317" s="12">
        <f>ROUND(K317*L317,2)</f>
        <v>1.74</v>
      </c>
    </row>
    <row r="318" spans="1:13" x14ac:dyDescent="0.25">
      <c r="A318" s="10"/>
      <c r="B318" s="10"/>
      <c r="C318" s="10"/>
      <c r="D318" s="13" t="s">
        <v>215</v>
      </c>
      <c r="E318" s="10"/>
      <c r="F318" s="10"/>
      <c r="G318" s="10"/>
      <c r="H318" s="10"/>
      <c r="I318" s="10"/>
      <c r="J318" s="10"/>
      <c r="K318" s="10"/>
      <c r="L318" s="10"/>
      <c r="M318" s="10"/>
    </row>
    <row r="319" spans="1:13" x14ac:dyDescent="0.25">
      <c r="A319" s="9" t="s">
        <v>216</v>
      </c>
      <c r="B319" s="9" t="s">
        <v>37</v>
      </c>
      <c r="C319" s="9" t="s">
        <v>38</v>
      </c>
      <c r="D319" s="13" t="s">
        <v>217</v>
      </c>
      <c r="E319" s="10"/>
      <c r="F319" s="10"/>
      <c r="G319" s="10"/>
      <c r="H319" s="10"/>
      <c r="I319" s="10"/>
      <c r="J319" s="10"/>
      <c r="K319" s="21">
        <v>0.1</v>
      </c>
      <c r="L319" s="11">
        <v>22.72</v>
      </c>
      <c r="M319" s="12">
        <f>ROUND(K319*L319,2)</f>
        <v>2.27</v>
      </c>
    </row>
    <row r="320" spans="1:13" x14ac:dyDescent="0.25">
      <c r="A320" s="10"/>
      <c r="B320" s="10"/>
      <c r="C320" s="10"/>
      <c r="D320" s="13" t="s">
        <v>217</v>
      </c>
      <c r="E320" s="10"/>
      <c r="F320" s="10"/>
      <c r="G320" s="10"/>
      <c r="H320" s="10"/>
      <c r="I320" s="10"/>
      <c r="J320" s="10"/>
      <c r="K320" s="10"/>
      <c r="L320" s="10"/>
      <c r="M320" s="10"/>
    </row>
    <row r="321" spans="1:13" x14ac:dyDescent="0.25">
      <c r="A321" s="9" t="s">
        <v>218</v>
      </c>
      <c r="B321" s="9" t="s">
        <v>30</v>
      </c>
      <c r="C321" s="9" t="s">
        <v>44</v>
      </c>
      <c r="D321" s="13" t="s">
        <v>219</v>
      </c>
      <c r="E321" s="10"/>
      <c r="F321" s="10"/>
      <c r="G321" s="10"/>
      <c r="H321" s="10"/>
      <c r="I321" s="10"/>
      <c r="J321" s="10"/>
      <c r="K321" s="21">
        <v>0.04</v>
      </c>
      <c r="L321" s="11">
        <v>1.5</v>
      </c>
      <c r="M321" s="12">
        <f>ROUND(K321*L321,2)</f>
        <v>0.06</v>
      </c>
    </row>
    <row r="322" spans="1:13" x14ac:dyDescent="0.25">
      <c r="A322" s="9" t="s">
        <v>242</v>
      </c>
      <c r="B322" s="9" t="s">
        <v>30</v>
      </c>
      <c r="C322" s="9" t="s">
        <v>108</v>
      </c>
      <c r="D322" s="13" t="s">
        <v>243</v>
      </c>
      <c r="E322" s="10"/>
      <c r="F322" s="10"/>
      <c r="G322" s="10"/>
      <c r="H322" s="10"/>
      <c r="I322" s="10"/>
      <c r="J322" s="10"/>
      <c r="K322" s="21">
        <v>0.15</v>
      </c>
      <c r="L322" s="11">
        <v>1.43</v>
      </c>
      <c r="M322" s="12">
        <f>ROUND(K322*L322,2)</f>
        <v>0.21</v>
      </c>
    </row>
    <row r="323" spans="1:13" ht="33.75" x14ac:dyDescent="0.25">
      <c r="A323" s="10"/>
      <c r="B323" s="10"/>
      <c r="C323" s="10"/>
      <c r="D323" s="13" t="s">
        <v>244</v>
      </c>
      <c r="E323" s="10"/>
      <c r="F323" s="10"/>
      <c r="G323" s="10"/>
      <c r="H323" s="10"/>
      <c r="I323" s="10"/>
      <c r="J323" s="10"/>
      <c r="K323" s="10"/>
      <c r="L323" s="10"/>
      <c r="M323" s="10"/>
    </row>
    <row r="324" spans="1:13" x14ac:dyDescent="0.25">
      <c r="A324" s="9" t="s">
        <v>245</v>
      </c>
      <c r="B324" s="9" t="s">
        <v>30</v>
      </c>
      <c r="C324" s="9" t="s">
        <v>108</v>
      </c>
      <c r="D324" s="13" t="s">
        <v>246</v>
      </c>
      <c r="E324" s="10"/>
      <c r="F324" s="10"/>
      <c r="G324" s="10"/>
      <c r="H324" s="10"/>
      <c r="I324" s="10"/>
      <c r="J324" s="10"/>
      <c r="K324" s="21">
        <v>0.56000000000000005</v>
      </c>
      <c r="L324" s="11">
        <v>0.27</v>
      </c>
      <c r="M324" s="12">
        <f>ROUND(K324*L324,2)</f>
        <v>0.15</v>
      </c>
    </row>
    <row r="325" spans="1:13" ht="22.5" x14ac:dyDescent="0.25">
      <c r="A325" s="10"/>
      <c r="B325" s="10"/>
      <c r="C325" s="10"/>
      <c r="D325" s="13" t="s">
        <v>247</v>
      </c>
      <c r="E325" s="10"/>
      <c r="F325" s="10"/>
      <c r="G325" s="10"/>
      <c r="H325" s="10"/>
      <c r="I325" s="10"/>
      <c r="J325" s="10"/>
      <c r="K325" s="10"/>
      <c r="L325" s="10"/>
      <c r="M325" s="10"/>
    </row>
    <row r="326" spans="1:13" x14ac:dyDescent="0.25">
      <c r="A326" s="9" t="s">
        <v>248</v>
      </c>
      <c r="B326" s="9" t="s">
        <v>30</v>
      </c>
      <c r="C326" s="9" t="s">
        <v>26</v>
      </c>
      <c r="D326" s="13" t="s">
        <v>249</v>
      </c>
      <c r="E326" s="10"/>
      <c r="F326" s="10"/>
      <c r="G326" s="10"/>
      <c r="H326" s="10"/>
      <c r="I326" s="10"/>
      <c r="J326" s="10"/>
      <c r="K326" s="21">
        <v>1.02</v>
      </c>
      <c r="L326" s="11">
        <v>5.49</v>
      </c>
      <c r="M326" s="12">
        <f>ROUND(K326*L326,2)</f>
        <v>5.6</v>
      </c>
    </row>
    <row r="327" spans="1:13" ht="33.75" x14ac:dyDescent="0.25">
      <c r="A327" s="10"/>
      <c r="B327" s="10"/>
      <c r="C327" s="10"/>
      <c r="D327" s="13" t="s">
        <v>250</v>
      </c>
      <c r="E327" s="10"/>
      <c r="F327" s="10"/>
      <c r="G327" s="10"/>
      <c r="H327" s="10"/>
      <c r="I327" s="10"/>
      <c r="J327" s="10"/>
      <c r="K327" s="10"/>
      <c r="L327" s="10"/>
      <c r="M327" s="10"/>
    </row>
    <row r="328" spans="1:13" ht="22.5" x14ac:dyDescent="0.25">
      <c r="A328" s="9" t="s">
        <v>251</v>
      </c>
      <c r="B328" s="9" t="s">
        <v>30</v>
      </c>
      <c r="C328" s="9" t="s">
        <v>108</v>
      </c>
      <c r="D328" s="13" t="s">
        <v>252</v>
      </c>
      <c r="E328" s="10"/>
      <c r="F328" s="10"/>
      <c r="G328" s="10"/>
      <c r="H328" s="10"/>
      <c r="I328" s="10"/>
      <c r="J328" s="10"/>
      <c r="K328" s="21">
        <v>0.3</v>
      </c>
      <c r="L328" s="11">
        <v>0.99</v>
      </c>
      <c r="M328" s="12">
        <f>ROUND(K328*L328,2)</f>
        <v>0.3</v>
      </c>
    </row>
    <row r="329" spans="1:13" ht="33.75" x14ac:dyDescent="0.25">
      <c r="A329" s="10"/>
      <c r="B329" s="10"/>
      <c r="C329" s="10"/>
      <c r="D329" s="13" t="s">
        <v>253</v>
      </c>
      <c r="E329" s="10"/>
      <c r="F329" s="10"/>
      <c r="G329" s="10"/>
      <c r="H329" s="10"/>
      <c r="I329" s="10"/>
      <c r="J329" s="10"/>
      <c r="K329" s="10"/>
      <c r="L329" s="10"/>
      <c r="M329" s="10"/>
    </row>
    <row r="330" spans="1:13" x14ac:dyDescent="0.25">
      <c r="A330" s="10"/>
      <c r="B330" s="10"/>
      <c r="C330" s="10"/>
      <c r="D330" s="30"/>
      <c r="E330" s="9" t="s">
        <v>232</v>
      </c>
      <c r="F330" s="22">
        <v>213</v>
      </c>
      <c r="G330" s="11">
        <v>0</v>
      </c>
      <c r="H330" s="11">
        <v>0</v>
      </c>
      <c r="I330" s="11">
        <v>0</v>
      </c>
      <c r="J330" s="12">
        <f>OR(F330&lt;&gt;0,G330&lt;&gt;0,H330&lt;&gt;0,I330&lt;&gt;0)*(F330 + (F330 = 0))*(G330 + (G330 = 0))*(H330 + (H330 = 0))*(I330 + (I330 = 0))</f>
        <v>213</v>
      </c>
      <c r="K330" s="10"/>
      <c r="L330" s="10"/>
      <c r="M330" s="10"/>
    </row>
    <row r="331" spans="1:13" x14ac:dyDescent="0.25">
      <c r="A331" s="10"/>
      <c r="B331" s="10"/>
      <c r="C331" s="10"/>
      <c r="D331" s="30"/>
      <c r="E331" s="9" t="s">
        <v>237</v>
      </c>
      <c r="F331" s="22">
        <v>6</v>
      </c>
      <c r="G331" s="11">
        <v>0</v>
      </c>
      <c r="H331" s="11">
        <v>0</v>
      </c>
      <c r="I331" s="11">
        <v>0</v>
      </c>
      <c r="J331" s="12">
        <f>OR(F331&lt;&gt;0,G331&lt;&gt;0,H331&lt;&gt;0,I331&lt;&gt;0)*(F331 + (F331 = 0))*(G331 + (G331 = 0))*(H331 + (H331 = 0))*(I331 + (I331 = 0))</f>
        <v>6</v>
      </c>
      <c r="K331" s="10"/>
      <c r="L331" s="10"/>
      <c r="M331" s="10"/>
    </row>
    <row r="332" spans="1:13" x14ac:dyDescent="0.25">
      <c r="A332" s="10"/>
      <c r="B332" s="10"/>
      <c r="C332" s="10"/>
      <c r="D332" s="30"/>
      <c r="E332" s="9" t="s">
        <v>7</v>
      </c>
      <c r="F332" s="22"/>
      <c r="G332" s="11"/>
      <c r="H332" s="11"/>
      <c r="I332" s="11"/>
      <c r="J332" s="12">
        <f>OR(F332&lt;&gt;0,G332&lt;&gt;0,H332&lt;&gt;0,I332&lt;&gt;0)*(F332 + (F332 = 0))*(G332 + (G332 = 0))*(H332 + (H332 = 0))*(I332 + (I332 = 0))</f>
        <v>0</v>
      </c>
      <c r="K332" s="10"/>
      <c r="L332" s="10"/>
      <c r="M332" s="10"/>
    </row>
    <row r="333" spans="1:13" x14ac:dyDescent="0.25">
      <c r="A333" s="10"/>
      <c r="B333" s="10"/>
      <c r="C333" s="10"/>
      <c r="D333" s="30"/>
      <c r="E333" s="10"/>
      <c r="F333" s="10"/>
      <c r="G333" s="10"/>
      <c r="H333" s="10"/>
      <c r="I333" s="10"/>
      <c r="J333" s="14" t="s">
        <v>254</v>
      </c>
      <c r="K333" s="16">
        <f>SUM(J330:J332)*1</f>
        <v>219</v>
      </c>
      <c r="L333" s="16">
        <f>M317+M319+M321+M322+M324+M326+M328</f>
        <v>10.33</v>
      </c>
      <c r="M333" s="16">
        <f>ROUND(K333*L333,2)</f>
        <v>2262.27</v>
      </c>
    </row>
    <row r="334" spans="1:13" ht="0.95" customHeight="1" x14ac:dyDescent="0.25">
      <c r="A334" s="17"/>
      <c r="B334" s="17"/>
      <c r="C334" s="17"/>
      <c r="D334" s="31"/>
      <c r="E334" s="17"/>
      <c r="F334" s="17"/>
      <c r="G334" s="17"/>
      <c r="H334" s="17"/>
      <c r="I334" s="17"/>
      <c r="J334" s="17"/>
      <c r="K334" s="17"/>
      <c r="L334" s="17"/>
      <c r="M334" s="17"/>
    </row>
    <row r="335" spans="1:13" ht="22.5" x14ac:dyDescent="0.25">
      <c r="A335" s="8" t="s">
        <v>255</v>
      </c>
      <c r="B335" s="9" t="s">
        <v>10</v>
      </c>
      <c r="C335" s="9" t="s">
        <v>26</v>
      </c>
      <c r="D335" s="13" t="s">
        <v>256</v>
      </c>
      <c r="E335" s="10"/>
      <c r="F335" s="10"/>
      <c r="G335" s="10"/>
      <c r="H335" s="10"/>
      <c r="I335" s="10"/>
      <c r="J335" s="10"/>
      <c r="K335" s="12">
        <f>K353</f>
        <v>68</v>
      </c>
      <c r="L335" s="12">
        <f>L353</f>
        <v>11.73</v>
      </c>
      <c r="M335" s="12">
        <f>M353</f>
        <v>797.64</v>
      </c>
    </row>
    <row r="336" spans="1:13" ht="67.5" x14ac:dyDescent="0.25">
      <c r="A336" s="10"/>
      <c r="B336" s="10"/>
      <c r="C336" s="10"/>
      <c r="D336" s="13" t="s">
        <v>257</v>
      </c>
      <c r="E336" s="10"/>
      <c r="F336" s="10"/>
      <c r="G336" s="10"/>
      <c r="H336" s="10"/>
      <c r="I336" s="10"/>
      <c r="J336" s="10"/>
      <c r="K336" s="10"/>
      <c r="L336" s="10"/>
      <c r="M336" s="10"/>
    </row>
    <row r="337" spans="1:13" x14ac:dyDescent="0.25">
      <c r="A337" s="9" t="s">
        <v>214</v>
      </c>
      <c r="B337" s="9" t="s">
        <v>37</v>
      </c>
      <c r="C337" s="9" t="s">
        <v>38</v>
      </c>
      <c r="D337" s="13" t="s">
        <v>215</v>
      </c>
      <c r="E337" s="10"/>
      <c r="F337" s="10"/>
      <c r="G337" s="10"/>
      <c r="H337" s="10"/>
      <c r="I337" s="10"/>
      <c r="J337" s="10"/>
      <c r="K337" s="21">
        <v>0.1</v>
      </c>
      <c r="L337" s="11">
        <v>17.420000000000002</v>
      </c>
      <c r="M337" s="12">
        <f>ROUND(K337*L337,2)</f>
        <v>1.74</v>
      </c>
    </row>
    <row r="338" spans="1:13" x14ac:dyDescent="0.25">
      <c r="A338" s="10"/>
      <c r="B338" s="10"/>
      <c r="C338" s="10"/>
      <c r="D338" s="13" t="s">
        <v>215</v>
      </c>
      <c r="E338" s="10"/>
      <c r="F338" s="10"/>
      <c r="G338" s="10"/>
      <c r="H338" s="10"/>
      <c r="I338" s="10"/>
      <c r="J338" s="10"/>
      <c r="K338" s="10"/>
      <c r="L338" s="10"/>
      <c r="M338" s="10"/>
    </row>
    <row r="339" spans="1:13" x14ac:dyDescent="0.25">
      <c r="A339" s="9" t="s">
        <v>216</v>
      </c>
      <c r="B339" s="9" t="s">
        <v>37</v>
      </c>
      <c r="C339" s="9" t="s">
        <v>38</v>
      </c>
      <c r="D339" s="13" t="s">
        <v>217</v>
      </c>
      <c r="E339" s="10"/>
      <c r="F339" s="10"/>
      <c r="G339" s="10"/>
      <c r="H339" s="10"/>
      <c r="I339" s="10"/>
      <c r="J339" s="10"/>
      <c r="K339" s="21">
        <v>0.1</v>
      </c>
      <c r="L339" s="11">
        <v>22.72</v>
      </c>
      <c r="M339" s="12">
        <f>ROUND(K339*L339,2)</f>
        <v>2.27</v>
      </c>
    </row>
    <row r="340" spans="1:13" x14ac:dyDescent="0.25">
      <c r="A340" s="10"/>
      <c r="B340" s="10"/>
      <c r="C340" s="10"/>
      <c r="D340" s="13" t="s">
        <v>217</v>
      </c>
      <c r="E340" s="10"/>
      <c r="F340" s="10"/>
      <c r="G340" s="10"/>
      <c r="H340" s="10"/>
      <c r="I340" s="10"/>
      <c r="J340" s="10"/>
      <c r="K340" s="10"/>
      <c r="L340" s="10"/>
      <c r="M340" s="10"/>
    </row>
    <row r="341" spans="1:13" x14ac:dyDescent="0.25">
      <c r="A341" s="9" t="s">
        <v>218</v>
      </c>
      <c r="B341" s="9" t="s">
        <v>30</v>
      </c>
      <c r="C341" s="9" t="s">
        <v>44</v>
      </c>
      <c r="D341" s="13" t="s">
        <v>219</v>
      </c>
      <c r="E341" s="10"/>
      <c r="F341" s="10"/>
      <c r="G341" s="10"/>
      <c r="H341" s="10"/>
      <c r="I341" s="10"/>
      <c r="J341" s="10"/>
      <c r="K341" s="21">
        <v>0.04</v>
      </c>
      <c r="L341" s="11">
        <v>1.5</v>
      </c>
      <c r="M341" s="12">
        <f>ROUND(K341*L341,2)</f>
        <v>0.06</v>
      </c>
    </row>
    <row r="342" spans="1:13" x14ac:dyDescent="0.25">
      <c r="A342" s="9" t="s">
        <v>258</v>
      </c>
      <c r="B342" s="9" t="s">
        <v>30</v>
      </c>
      <c r="C342" s="9" t="s">
        <v>26</v>
      </c>
      <c r="D342" s="13" t="s">
        <v>259</v>
      </c>
      <c r="E342" s="10"/>
      <c r="F342" s="10"/>
      <c r="G342" s="10"/>
      <c r="H342" s="10"/>
      <c r="I342" s="10"/>
      <c r="J342" s="10"/>
      <c r="K342" s="21">
        <v>1.02</v>
      </c>
      <c r="L342" s="11">
        <v>6.8</v>
      </c>
      <c r="M342" s="12">
        <f>ROUND(K342*L342,2)</f>
        <v>6.94</v>
      </c>
    </row>
    <row r="343" spans="1:13" ht="33.75" x14ac:dyDescent="0.25">
      <c r="A343" s="10"/>
      <c r="B343" s="10"/>
      <c r="C343" s="10"/>
      <c r="D343" s="13" t="s">
        <v>260</v>
      </c>
      <c r="E343" s="10"/>
      <c r="F343" s="10"/>
      <c r="G343" s="10"/>
      <c r="H343" s="10"/>
      <c r="I343" s="10"/>
      <c r="J343" s="10"/>
      <c r="K343" s="10"/>
      <c r="L343" s="10"/>
      <c r="M343" s="10"/>
    </row>
    <row r="344" spans="1:13" x14ac:dyDescent="0.25">
      <c r="A344" s="9" t="s">
        <v>261</v>
      </c>
      <c r="B344" s="9" t="s">
        <v>30</v>
      </c>
      <c r="C344" s="9" t="s">
        <v>108</v>
      </c>
      <c r="D344" s="13" t="s">
        <v>262</v>
      </c>
      <c r="E344" s="10"/>
      <c r="F344" s="10"/>
      <c r="G344" s="10"/>
      <c r="H344" s="10"/>
      <c r="I344" s="10"/>
      <c r="J344" s="10"/>
      <c r="K344" s="21">
        <v>0.15</v>
      </c>
      <c r="L344" s="11">
        <v>0.9</v>
      </c>
      <c r="M344" s="12">
        <f>ROUND(K344*L344,2)</f>
        <v>0.14000000000000001</v>
      </c>
    </row>
    <row r="345" spans="1:13" ht="33.75" x14ac:dyDescent="0.25">
      <c r="A345" s="10"/>
      <c r="B345" s="10"/>
      <c r="C345" s="10"/>
      <c r="D345" s="13" t="s">
        <v>263</v>
      </c>
      <c r="E345" s="10"/>
      <c r="F345" s="10"/>
      <c r="G345" s="10"/>
      <c r="H345" s="10"/>
      <c r="I345" s="10"/>
      <c r="J345" s="10"/>
      <c r="K345" s="10"/>
      <c r="L345" s="10"/>
      <c r="M345" s="10"/>
    </row>
    <row r="346" spans="1:13" ht="22.5" x14ac:dyDescent="0.25">
      <c r="A346" s="9" t="s">
        <v>264</v>
      </c>
      <c r="B346" s="9" t="s">
        <v>30</v>
      </c>
      <c r="C346" s="9" t="s">
        <v>108</v>
      </c>
      <c r="D346" s="13" t="s">
        <v>265</v>
      </c>
      <c r="E346" s="10"/>
      <c r="F346" s="10"/>
      <c r="G346" s="10"/>
      <c r="H346" s="10"/>
      <c r="I346" s="10"/>
      <c r="J346" s="10"/>
      <c r="K346" s="21">
        <v>0.3</v>
      </c>
      <c r="L346" s="11">
        <v>1.43</v>
      </c>
      <c r="M346" s="12">
        <f>ROUND(K346*L346,2)</f>
        <v>0.43</v>
      </c>
    </row>
    <row r="347" spans="1:13" ht="33.75" x14ac:dyDescent="0.25">
      <c r="A347" s="10"/>
      <c r="B347" s="10"/>
      <c r="C347" s="10"/>
      <c r="D347" s="13" t="s">
        <v>266</v>
      </c>
      <c r="E347" s="10"/>
      <c r="F347" s="10"/>
      <c r="G347" s="10"/>
      <c r="H347" s="10"/>
      <c r="I347" s="10"/>
      <c r="J347" s="10"/>
      <c r="K347" s="10"/>
      <c r="L347" s="10"/>
      <c r="M347" s="10"/>
    </row>
    <row r="348" spans="1:13" x14ac:dyDescent="0.25">
      <c r="A348" s="9" t="s">
        <v>267</v>
      </c>
      <c r="B348" s="9" t="s">
        <v>30</v>
      </c>
      <c r="C348" s="9" t="s">
        <v>108</v>
      </c>
      <c r="D348" s="13" t="s">
        <v>268</v>
      </c>
      <c r="E348" s="10"/>
      <c r="F348" s="10"/>
      <c r="G348" s="10"/>
      <c r="H348" s="10"/>
      <c r="I348" s="10"/>
      <c r="J348" s="10"/>
      <c r="K348" s="21">
        <v>0.56000000000000005</v>
      </c>
      <c r="L348" s="11">
        <v>0.27</v>
      </c>
      <c r="M348" s="12">
        <f>ROUND(K348*L348,2)</f>
        <v>0.15</v>
      </c>
    </row>
    <row r="349" spans="1:13" ht="22.5" x14ac:dyDescent="0.25">
      <c r="A349" s="10"/>
      <c r="B349" s="10"/>
      <c r="C349" s="10"/>
      <c r="D349" s="13" t="s">
        <v>269</v>
      </c>
      <c r="E349" s="10"/>
      <c r="F349" s="10"/>
      <c r="G349" s="10"/>
      <c r="H349" s="10"/>
      <c r="I349" s="10"/>
      <c r="J349" s="10"/>
      <c r="K349" s="10"/>
      <c r="L349" s="10"/>
      <c r="M349" s="10"/>
    </row>
    <row r="350" spans="1:13" x14ac:dyDescent="0.25">
      <c r="A350" s="10"/>
      <c r="B350" s="10"/>
      <c r="C350" s="10"/>
      <c r="D350" s="30"/>
      <c r="E350" s="9" t="s">
        <v>232</v>
      </c>
      <c r="F350" s="22">
        <v>40</v>
      </c>
      <c r="G350" s="11">
        <v>0</v>
      </c>
      <c r="H350" s="11">
        <v>0</v>
      </c>
      <c r="I350" s="11">
        <v>0</v>
      </c>
      <c r="J350" s="12">
        <f>OR(F350&lt;&gt;0,G350&lt;&gt;0,H350&lt;&gt;0,I350&lt;&gt;0)*(F350 + (F350 = 0))*(G350 + (G350 = 0))*(H350 + (H350 = 0))*(I350 + (I350 = 0))</f>
        <v>40</v>
      </c>
      <c r="K350" s="10"/>
      <c r="L350" s="10"/>
      <c r="M350" s="10"/>
    </row>
    <row r="351" spans="1:13" x14ac:dyDescent="0.25">
      <c r="A351" s="10"/>
      <c r="B351" s="10"/>
      <c r="C351" s="10"/>
      <c r="D351" s="30"/>
      <c r="E351" s="9" t="s">
        <v>237</v>
      </c>
      <c r="F351" s="22">
        <v>28</v>
      </c>
      <c r="G351" s="11">
        <v>0</v>
      </c>
      <c r="H351" s="11">
        <v>0</v>
      </c>
      <c r="I351" s="11">
        <v>0</v>
      </c>
      <c r="J351" s="12">
        <f>OR(F351&lt;&gt;0,G351&lt;&gt;0,H351&lt;&gt;0,I351&lt;&gt;0)*(F351 + (F351 = 0))*(G351 + (G351 = 0))*(H351 + (H351 = 0))*(I351 + (I351 = 0))</f>
        <v>28</v>
      </c>
      <c r="K351" s="10"/>
      <c r="L351" s="10"/>
      <c r="M351" s="10"/>
    </row>
    <row r="352" spans="1:13" x14ac:dyDescent="0.25">
      <c r="A352" s="10"/>
      <c r="B352" s="10"/>
      <c r="C352" s="10"/>
      <c r="D352" s="30"/>
      <c r="E352" s="9" t="s">
        <v>7</v>
      </c>
      <c r="F352" s="22"/>
      <c r="G352" s="11"/>
      <c r="H352" s="11"/>
      <c r="I352" s="11"/>
      <c r="J352" s="12">
        <f>OR(F352&lt;&gt;0,G352&lt;&gt;0,H352&lt;&gt;0,I352&lt;&gt;0)*(F352 + (F352 = 0))*(G352 + (G352 = 0))*(H352 + (H352 = 0))*(I352 + (I352 = 0))</f>
        <v>0</v>
      </c>
      <c r="K352" s="10"/>
      <c r="L352" s="10"/>
      <c r="M352" s="10"/>
    </row>
    <row r="353" spans="1:13" x14ac:dyDescent="0.25">
      <c r="A353" s="10"/>
      <c r="B353" s="10"/>
      <c r="C353" s="10"/>
      <c r="D353" s="30"/>
      <c r="E353" s="10"/>
      <c r="F353" s="10"/>
      <c r="G353" s="10"/>
      <c r="H353" s="10"/>
      <c r="I353" s="10"/>
      <c r="J353" s="14" t="s">
        <v>270</v>
      </c>
      <c r="K353" s="16">
        <f>SUM(J350:J352)*1</f>
        <v>68</v>
      </c>
      <c r="L353" s="16">
        <f>M337+M339+M341+M342+M344+M346+M348</f>
        <v>11.73</v>
      </c>
      <c r="M353" s="16">
        <f>ROUND(K353*L353,2)</f>
        <v>797.64</v>
      </c>
    </row>
    <row r="354" spans="1:13" ht="0.95" customHeight="1" x14ac:dyDescent="0.25">
      <c r="A354" s="17"/>
      <c r="B354" s="17"/>
      <c r="C354" s="17"/>
      <c r="D354" s="31"/>
      <c r="E354" s="17"/>
      <c r="F354" s="17"/>
      <c r="G354" s="17"/>
      <c r="H354" s="17"/>
      <c r="I354" s="17"/>
      <c r="J354" s="17"/>
      <c r="K354" s="17"/>
      <c r="L354" s="17"/>
      <c r="M354" s="17"/>
    </row>
    <row r="355" spans="1:13" ht="22.5" x14ac:dyDescent="0.25">
      <c r="A355" s="8" t="s">
        <v>271</v>
      </c>
      <c r="B355" s="9" t="s">
        <v>10</v>
      </c>
      <c r="C355" s="9" t="s">
        <v>26</v>
      </c>
      <c r="D355" s="13" t="s">
        <v>272</v>
      </c>
      <c r="E355" s="10"/>
      <c r="F355" s="10"/>
      <c r="G355" s="10"/>
      <c r="H355" s="10"/>
      <c r="I355" s="10"/>
      <c r="J355" s="10"/>
      <c r="K355" s="12">
        <f>K373</f>
        <v>25</v>
      </c>
      <c r="L355" s="12">
        <f>L373</f>
        <v>33.130000000000003</v>
      </c>
      <c r="M355" s="12">
        <f>M373</f>
        <v>828.25</v>
      </c>
    </row>
    <row r="356" spans="1:13" ht="67.5" x14ac:dyDescent="0.25">
      <c r="A356" s="10"/>
      <c r="B356" s="10"/>
      <c r="C356" s="10"/>
      <c r="D356" s="13" t="s">
        <v>273</v>
      </c>
      <c r="E356" s="10"/>
      <c r="F356" s="10"/>
      <c r="G356" s="10"/>
      <c r="H356" s="10"/>
      <c r="I356" s="10"/>
      <c r="J356" s="10"/>
      <c r="K356" s="10"/>
      <c r="L356" s="10"/>
      <c r="M356" s="10"/>
    </row>
    <row r="357" spans="1:13" x14ac:dyDescent="0.25">
      <c r="A357" s="9" t="s">
        <v>214</v>
      </c>
      <c r="B357" s="9" t="s">
        <v>37</v>
      </c>
      <c r="C357" s="9" t="s">
        <v>38</v>
      </c>
      <c r="D357" s="13" t="s">
        <v>215</v>
      </c>
      <c r="E357" s="10"/>
      <c r="F357" s="10"/>
      <c r="G357" s="10"/>
      <c r="H357" s="10"/>
      <c r="I357" s="10"/>
      <c r="J357" s="10"/>
      <c r="K357" s="21">
        <v>0.12</v>
      </c>
      <c r="L357" s="11">
        <v>17.420000000000002</v>
      </c>
      <c r="M357" s="12">
        <f>ROUND(K357*L357,2)</f>
        <v>2.09</v>
      </c>
    </row>
    <row r="358" spans="1:13" x14ac:dyDescent="0.25">
      <c r="A358" s="10"/>
      <c r="B358" s="10"/>
      <c r="C358" s="10"/>
      <c r="D358" s="13" t="s">
        <v>215</v>
      </c>
      <c r="E358" s="10"/>
      <c r="F358" s="10"/>
      <c r="G358" s="10"/>
      <c r="H358" s="10"/>
      <c r="I358" s="10"/>
      <c r="J358" s="10"/>
      <c r="K358" s="10"/>
      <c r="L358" s="10"/>
      <c r="M358" s="10"/>
    </row>
    <row r="359" spans="1:13" x14ac:dyDescent="0.25">
      <c r="A359" s="9" t="s">
        <v>216</v>
      </c>
      <c r="B359" s="9" t="s">
        <v>37</v>
      </c>
      <c r="C359" s="9" t="s">
        <v>38</v>
      </c>
      <c r="D359" s="13" t="s">
        <v>217</v>
      </c>
      <c r="E359" s="10"/>
      <c r="F359" s="10"/>
      <c r="G359" s="10"/>
      <c r="H359" s="10"/>
      <c r="I359" s="10"/>
      <c r="J359" s="10"/>
      <c r="K359" s="21">
        <v>0.12</v>
      </c>
      <c r="L359" s="11">
        <v>22.72</v>
      </c>
      <c r="M359" s="12">
        <f>ROUND(K359*L359,2)</f>
        <v>2.73</v>
      </c>
    </row>
    <row r="360" spans="1:13" x14ac:dyDescent="0.25">
      <c r="A360" s="10"/>
      <c r="B360" s="10"/>
      <c r="C360" s="10"/>
      <c r="D360" s="13" t="s">
        <v>217</v>
      </c>
      <c r="E360" s="10"/>
      <c r="F360" s="10"/>
      <c r="G360" s="10"/>
      <c r="H360" s="10"/>
      <c r="I360" s="10"/>
      <c r="J360" s="10"/>
      <c r="K360" s="10"/>
      <c r="L360" s="10"/>
      <c r="M360" s="10"/>
    </row>
    <row r="361" spans="1:13" x14ac:dyDescent="0.25">
      <c r="A361" s="9" t="s">
        <v>218</v>
      </c>
      <c r="B361" s="9" t="s">
        <v>30</v>
      </c>
      <c r="C361" s="9" t="s">
        <v>44</v>
      </c>
      <c r="D361" s="13" t="s">
        <v>219</v>
      </c>
      <c r="E361" s="10"/>
      <c r="F361" s="10"/>
      <c r="G361" s="10"/>
      <c r="H361" s="10"/>
      <c r="I361" s="10"/>
      <c r="J361" s="10"/>
      <c r="K361" s="21">
        <v>4.8000000000000001E-2</v>
      </c>
      <c r="L361" s="11">
        <v>1.5</v>
      </c>
      <c r="M361" s="12">
        <f>ROUND(K361*L361,2)</f>
        <v>7.0000000000000007E-2</v>
      </c>
    </row>
    <row r="362" spans="1:13" x14ac:dyDescent="0.25">
      <c r="A362" s="9" t="s">
        <v>274</v>
      </c>
      <c r="B362" s="9" t="s">
        <v>30</v>
      </c>
      <c r="C362" s="9" t="s">
        <v>108</v>
      </c>
      <c r="D362" s="13" t="s">
        <v>275</v>
      </c>
      <c r="E362" s="10"/>
      <c r="F362" s="10"/>
      <c r="G362" s="10"/>
      <c r="H362" s="10"/>
      <c r="I362" s="10"/>
      <c r="J362" s="10"/>
      <c r="K362" s="21">
        <v>0.15</v>
      </c>
      <c r="L362" s="11">
        <v>1.55</v>
      </c>
      <c r="M362" s="12">
        <f>ROUND(K362*L362,2)</f>
        <v>0.23</v>
      </c>
    </row>
    <row r="363" spans="1:13" ht="33.75" x14ac:dyDescent="0.25">
      <c r="A363" s="10"/>
      <c r="B363" s="10"/>
      <c r="C363" s="10"/>
      <c r="D363" s="13" t="s">
        <v>276</v>
      </c>
      <c r="E363" s="10"/>
      <c r="F363" s="10"/>
      <c r="G363" s="10"/>
      <c r="H363" s="10"/>
      <c r="I363" s="10"/>
      <c r="J363" s="10"/>
      <c r="K363" s="10"/>
      <c r="L363" s="10"/>
      <c r="M363" s="10"/>
    </row>
    <row r="364" spans="1:13" x14ac:dyDescent="0.25">
      <c r="A364" s="9" t="s">
        <v>277</v>
      </c>
      <c r="B364" s="9" t="s">
        <v>30</v>
      </c>
      <c r="C364" s="9" t="s">
        <v>26</v>
      </c>
      <c r="D364" s="13" t="s">
        <v>278</v>
      </c>
      <c r="E364" s="10"/>
      <c r="F364" s="10"/>
      <c r="G364" s="10"/>
      <c r="H364" s="10"/>
      <c r="I364" s="10"/>
      <c r="J364" s="10"/>
      <c r="K364" s="21">
        <v>1.02</v>
      </c>
      <c r="L364" s="11">
        <v>26.81</v>
      </c>
      <c r="M364" s="12">
        <f>ROUND(K364*L364,2)</f>
        <v>27.35</v>
      </c>
    </row>
    <row r="365" spans="1:13" ht="33.75" x14ac:dyDescent="0.25">
      <c r="A365" s="10"/>
      <c r="B365" s="10"/>
      <c r="C365" s="10"/>
      <c r="D365" s="13" t="s">
        <v>279</v>
      </c>
      <c r="E365" s="10"/>
      <c r="F365" s="10"/>
      <c r="G365" s="10"/>
      <c r="H365" s="10"/>
      <c r="I365" s="10"/>
      <c r="J365" s="10"/>
      <c r="K365" s="10"/>
      <c r="L365" s="10"/>
      <c r="M365" s="10"/>
    </row>
    <row r="366" spans="1:13" x14ac:dyDescent="0.25">
      <c r="A366" s="9" t="s">
        <v>280</v>
      </c>
      <c r="B366" s="9" t="s">
        <v>30</v>
      </c>
      <c r="C366" s="9" t="s">
        <v>108</v>
      </c>
      <c r="D366" s="13" t="s">
        <v>281</v>
      </c>
      <c r="E366" s="10"/>
      <c r="F366" s="10"/>
      <c r="G366" s="10"/>
      <c r="H366" s="10"/>
      <c r="I366" s="10"/>
      <c r="J366" s="10"/>
      <c r="K366" s="21">
        <v>0.4</v>
      </c>
      <c r="L366" s="11">
        <v>0.28999999999999998</v>
      </c>
      <c r="M366" s="12">
        <f>ROUND(K366*L366,2)</f>
        <v>0.12</v>
      </c>
    </row>
    <row r="367" spans="1:13" ht="22.5" x14ac:dyDescent="0.25">
      <c r="A367" s="10"/>
      <c r="B367" s="10"/>
      <c r="C367" s="10"/>
      <c r="D367" s="13" t="s">
        <v>282</v>
      </c>
      <c r="E367" s="10"/>
      <c r="F367" s="10"/>
      <c r="G367" s="10"/>
      <c r="H367" s="10"/>
      <c r="I367" s="10"/>
      <c r="J367" s="10"/>
      <c r="K367" s="10"/>
      <c r="L367" s="10"/>
      <c r="M367" s="10"/>
    </row>
    <row r="368" spans="1:13" ht="22.5" x14ac:dyDescent="0.25">
      <c r="A368" s="9" t="s">
        <v>283</v>
      </c>
      <c r="B368" s="9" t="s">
        <v>30</v>
      </c>
      <c r="C368" s="9" t="s">
        <v>108</v>
      </c>
      <c r="D368" s="13" t="s">
        <v>284</v>
      </c>
      <c r="E368" s="10"/>
      <c r="F368" s="10"/>
      <c r="G368" s="10"/>
      <c r="H368" s="10"/>
      <c r="I368" s="10"/>
      <c r="J368" s="10"/>
      <c r="K368" s="21">
        <v>0.3</v>
      </c>
      <c r="L368" s="11">
        <v>1.79</v>
      </c>
      <c r="M368" s="12">
        <f>ROUND(K368*L368,2)</f>
        <v>0.54</v>
      </c>
    </row>
    <row r="369" spans="1:13" ht="33.75" x14ac:dyDescent="0.25">
      <c r="A369" s="10"/>
      <c r="B369" s="10"/>
      <c r="C369" s="10"/>
      <c r="D369" s="13" t="s">
        <v>285</v>
      </c>
      <c r="E369" s="10"/>
      <c r="F369" s="10"/>
      <c r="G369" s="10"/>
      <c r="H369" s="10"/>
      <c r="I369" s="10"/>
      <c r="J369" s="10"/>
      <c r="K369" s="10"/>
      <c r="L369" s="10"/>
      <c r="M369" s="10"/>
    </row>
    <row r="370" spans="1:13" x14ac:dyDescent="0.25">
      <c r="A370" s="10"/>
      <c r="B370" s="10"/>
      <c r="C370" s="10"/>
      <c r="D370" s="30"/>
      <c r="E370" s="9" t="s">
        <v>232</v>
      </c>
      <c r="F370" s="22">
        <v>5</v>
      </c>
      <c r="G370" s="11">
        <v>0</v>
      </c>
      <c r="H370" s="11">
        <v>0</v>
      </c>
      <c r="I370" s="11">
        <v>0</v>
      </c>
      <c r="J370" s="12">
        <f>OR(F370&lt;&gt;0,G370&lt;&gt;0,H370&lt;&gt;0,I370&lt;&gt;0)*(F370 + (F370 = 0))*(G370 + (G370 = 0))*(H370 + (H370 = 0))*(I370 + (I370 = 0))</f>
        <v>5</v>
      </c>
      <c r="K370" s="10"/>
      <c r="L370" s="10"/>
      <c r="M370" s="10"/>
    </row>
    <row r="371" spans="1:13" x14ac:dyDescent="0.25">
      <c r="A371" s="10"/>
      <c r="B371" s="10"/>
      <c r="C371" s="10"/>
      <c r="D371" s="30"/>
      <c r="E371" s="9" t="s">
        <v>286</v>
      </c>
      <c r="F371" s="22">
        <v>20</v>
      </c>
      <c r="G371" s="11">
        <v>0</v>
      </c>
      <c r="H371" s="11">
        <v>0</v>
      </c>
      <c r="I371" s="11">
        <v>0</v>
      </c>
      <c r="J371" s="12">
        <f>OR(F371&lt;&gt;0,G371&lt;&gt;0,H371&lt;&gt;0,I371&lt;&gt;0)*(F371 + (F371 = 0))*(G371 + (G371 = 0))*(H371 + (H371 = 0))*(I371 + (I371 = 0))</f>
        <v>20</v>
      </c>
      <c r="K371" s="10"/>
      <c r="L371" s="10"/>
      <c r="M371" s="10"/>
    </row>
    <row r="372" spans="1:13" x14ac:dyDescent="0.25">
      <c r="A372" s="10"/>
      <c r="B372" s="10"/>
      <c r="C372" s="10"/>
      <c r="D372" s="30"/>
      <c r="E372" s="9" t="s">
        <v>7</v>
      </c>
      <c r="F372" s="22"/>
      <c r="G372" s="11"/>
      <c r="H372" s="11"/>
      <c r="I372" s="11"/>
      <c r="J372" s="12">
        <f>OR(F372&lt;&gt;0,G372&lt;&gt;0,H372&lt;&gt;0,I372&lt;&gt;0)*(F372 + (F372 = 0))*(G372 + (G372 = 0))*(H372 + (H372 = 0))*(I372 + (I372 = 0))</f>
        <v>0</v>
      </c>
      <c r="K372" s="10"/>
      <c r="L372" s="10"/>
      <c r="M372" s="10"/>
    </row>
    <row r="373" spans="1:13" x14ac:dyDescent="0.25">
      <c r="A373" s="10"/>
      <c r="B373" s="10"/>
      <c r="C373" s="10"/>
      <c r="D373" s="30"/>
      <c r="E373" s="10"/>
      <c r="F373" s="10"/>
      <c r="G373" s="10"/>
      <c r="H373" s="10"/>
      <c r="I373" s="10"/>
      <c r="J373" s="14" t="s">
        <v>287</v>
      </c>
      <c r="K373" s="16">
        <f>SUM(J370:J372)*1</f>
        <v>25</v>
      </c>
      <c r="L373" s="16">
        <f>M357+M359+M361+M362+M364+M366+M368</f>
        <v>33.130000000000003</v>
      </c>
      <c r="M373" s="16">
        <f>ROUND(K373*L373,2)</f>
        <v>828.25</v>
      </c>
    </row>
    <row r="374" spans="1:13" ht="0.95" customHeight="1" x14ac:dyDescent="0.25">
      <c r="A374" s="17"/>
      <c r="B374" s="17"/>
      <c r="C374" s="17"/>
      <c r="D374" s="31"/>
      <c r="E374" s="17"/>
      <c r="F374" s="17"/>
      <c r="G374" s="17"/>
      <c r="H374" s="17"/>
      <c r="I374" s="17"/>
      <c r="J374" s="17"/>
      <c r="K374" s="17"/>
      <c r="L374" s="17"/>
      <c r="M374" s="17"/>
    </row>
    <row r="375" spans="1:13" ht="22.5" x14ac:dyDescent="0.25">
      <c r="A375" s="8" t="s">
        <v>288</v>
      </c>
      <c r="B375" s="9" t="s">
        <v>10</v>
      </c>
      <c r="C375" s="9" t="s">
        <v>26</v>
      </c>
      <c r="D375" s="13" t="s">
        <v>289</v>
      </c>
      <c r="E375" s="10"/>
      <c r="F375" s="10"/>
      <c r="G375" s="10"/>
      <c r="H375" s="10"/>
      <c r="I375" s="10"/>
      <c r="J375" s="10"/>
      <c r="K375" s="12">
        <f>K393</f>
        <v>51</v>
      </c>
      <c r="L375" s="12">
        <f>L393</f>
        <v>41.98</v>
      </c>
      <c r="M375" s="12">
        <f>M393</f>
        <v>2140.98</v>
      </c>
    </row>
    <row r="376" spans="1:13" ht="67.5" x14ac:dyDescent="0.25">
      <c r="A376" s="10"/>
      <c r="B376" s="10"/>
      <c r="C376" s="10"/>
      <c r="D376" s="13" t="s">
        <v>290</v>
      </c>
      <c r="E376" s="10"/>
      <c r="F376" s="10"/>
      <c r="G376" s="10"/>
      <c r="H376" s="10"/>
      <c r="I376" s="10"/>
      <c r="J376" s="10"/>
      <c r="K376" s="10"/>
      <c r="L376" s="10"/>
      <c r="M376" s="10"/>
    </row>
    <row r="377" spans="1:13" x14ac:dyDescent="0.25">
      <c r="A377" s="9" t="s">
        <v>216</v>
      </c>
      <c r="B377" s="9" t="s">
        <v>37</v>
      </c>
      <c r="C377" s="9" t="s">
        <v>38</v>
      </c>
      <c r="D377" s="13" t="s">
        <v>217</v>
      </c>
      <c r="E377" s="10"/>
      <c r="F377" s="10"/>
      <c r="G377" s="10"/>
      <c r="H377" s="10"/>
      <c r="I377" s="10"/>
      <c r="J377" s="10"/>
      <c r="K377" s="21">
        <v>0.13</v>
      </c>
      <c r="L377" s="11">
        <v>22.72</v>
      </c>
      <c r="M377" s="12">
        <f>ROUND(K377*L377,2)</f>
        <v>2.95</v>
      </c>
    </row>
    <row r="378" spans="1:13" x14ac:dyDescent="0.25">
      <c r="A378" s="10"/>
      <c r="B378" s="10"/>
      <c r="C378" s="10"/>
      <c r="D378" s="13" t="s">
        <v>217</v>
      </c>
      <c r="E378" s="10"/>
      <c r="F378" s="10"/>
      <c r="G378" s="10"/>
      <c r="H378" s="10"/>
      <c r="I378" s="10"/>
      <c r="J378" s="10"/>
      <c r="K378" s="10"/>
      <c r="L378" s="10"/>
      <c r="M378" s="10"/>
    </row>
    <row r="379" spans="1:13" x14ac:dyDescent="0.25">
      <c r="A379" s="9" t="s">
        <v>214</v>
      </c>
      <c r="B379" s="9" t="s">
        <v>37</v>
      </c>
      <c r="C379" s="9" t="s">
        <v>38</v>
      </c>
      <c r="D379" s="13" t="s">
        <v>215</v>
      </c>
      <c r="E379" s="10"/>
      <c r="F379" s="10"/>
      <c r="G379" s="10"/>
      <c r="H379" s="10"/>
      <c r="I379" s="10"/>
      <c r="J379" s="10"/>
      <c r="K379" s="21">
        <v>0.13</v>
      </c>
      <c r="L379" s="11">
        <v>17.420000000000002</v>
      </c>
      <c r="M379" s="12">
        <f>ROUND(K379*L379,2)</f>
        <v>2.2599999999999998</v>
      </c>
    </row>
    <row r="380" spans="1:13" x14ac:dyDescent="0.25">
      <c r="A380" s="10"/>
      <c r="B380" s="10"/>
      <c r="C380" s="10"/>
      <c r="D380" s="13" t="s">
        <v>215</v>
      </c>
      <c r="E380" s="10"/>
      <c r="F380" s="10"/>
      <c r="G380" s="10"/>
      <c r="H380" s="10"/>
      <c r="I380" s="10"/>
      <c r="J380" s="10"/>
      <c r="K380" s="10"/>
      <c r="L380" s="10"/>
      <c r="M380" s="10"/>
    </row>
    <row r="381" spans="1:13" x14ac:dyDescent="0.25">
      <c r="A381" s="9" t="s">
        <v>218</v>
      </c>
      <c r="B381" s="9" t="s">
        <v>30</v>
      </c>
      <c r="C381" s="9" t="s">
        <v>44</v>
      </c>
      <c r="D381" s="13" t="s">
        <v>219</v>
      </c>
      <c r="E381" s="10"/>
      <c r="F381" s="10"/>
      <c r="G381" s="10"/>
      <c r="H381" s="10"/>
      <c r="I381" s="10"/>
      <c r="J381" s="10"/>
      <c r="K381" s="21">
        <v>5.1999999999999998E-2</v>
      </c>
      <c r="L381" s="11">
        <v>1.5</v>
      </c>
      <c r="M381" s="12">
        <f>ROUND(K381*L381,2)</f>
        <v>0.08</v>
      </c>
    </row>
    <row r="382" spans="1:13" x14ac:dyDescent="0.25">
      <c r="A382" s="9" t="s">
        <v>291</v>
      </c>
      <c r="B382" s="9" t="s">
        <v>30</v>
      </c>
      <c r="C382" s="9" t="s">
        <v>108</v>
      </c>
      <c r="D382" s="13" t="s">
        <v>292</v>
      </c>
      <c r="E382" s="10"/>
      <c r="F382" s="10"/>
      <c r="G382" s="10"/>
      <c r="H382" s="10"/>
      <c r="I382" s="10"/>
      <c r="J382" s="10"/>
      <c r="K382" s="21">
        <v>0.3</v>
      </c>
      <c r="L382" s="11">
        <v>0.31</v>
      </c>
      <c r="M382" s="12">
        <f>ROUND(K382*L382,2)</f>
        <v>0.09</v>
      </c>
    </row>
    <row r="383" spans="1:13" ht="22.5" x14ac:dyDescent="0.25">
      <c r="A383" s="10"/>
      <c r="B383" s="10"/>
      <c r="C383" s="10"/>
      <c r="D383" s="13" t="s">
        <v>293</v>
      </c>
      <c r="E383" s="10"/>
      <c r="F383" s="10"/>
      <c r="G383" s="10"/>
      <c r="H383" s="10"/>
      <c r="I383" s="10"/>
      <c r="J383" s="10"/>
      <c r="K383" s="10"/>
      <c r="L383" s="10"/>
      <c r="M383" s="10"/>
    </row>
    <row r="384" spans="1:13" ht="22.5" x14ac:dyDescent="0.25">
      <c r="A384" s="9" t="s">
        <v>294</v>
      </c>
      <c r="B384" s="9" t="s">
        <v>30</v>
      </c>
      <c r="C384" s="9" t="s">
        <v>26</v>
      </c>
      <c r="D384" s="13" t="s">
        <v>295</v>
      </c>
      <c r="E384" s="10"/>
      <c r="F384" s="10"/>
      <c r="G384" s="10"/>
      <c r="H384" s="10"/>
      <c r="I384" s="10"/>
      <c r="J384" s="10"/>
      <c r="K384" s="21">
        <v>1</v>
      </c>
      <c r="L384" s="11">
        <v>35.31</v>
      </c>
      <c r="M384" s="12">
        <f>ROUND(K384*L384,2)</f>
        <v>35.31</v>
      </c>
    </row>
    <row r="385" spans="1:13" ht="33.75" x14ac:dyDescent="0.25">
      <c r="A385" s="10"/>
      <c r="B385" s="10"/>
      <c r="C385" s="10"/>
      <c r="D385" s="13" t="s">
        <v>296</v>
      </c>
      <c r="E385" s="10"/>
      <c r="F385" s="10"/>
      <c r="G385" s="10"/>
      <c r="H385" s="10"/>
      <c r="I385" s="10"/>
      <c r="J385" s="10"/>
      <c r="K385" s="10"/>
      <c r="L385" s="10"/>
      <c r="M385" s="10"/>
    </row>
    <row r="386" spans="1:13" ht="22.5" x14ac:dyDescent="0.25">
      <c r="A386" s="9" t="s">
        <v>297</v>
      </c>
      <c r="B386" s="9" t="s">
        <v>30</v>
      </c>
      <c r="C386" s="9" t="s">
        <v>108</v>
      </c>
      <c r="D386" s="13" t="s">
        <v>298</v>
      </c>
      <c r="E386" s="10"/>
      <c r="F386" s="10"/>
      <c r="G386" s="10"/>
      <c r="H386" s="10"/>
      <c r="I386" s="10"/>
      <c r="J386" s="10"/>
      <c r="K386" s="21">
        <v>0.15</v>
      </c>
      <c r="L386" s="11">
        <v>4.5999999999999996</v>
      </c>
      <c r="M386" s="12">
        <f>ROUND(K386*L386,2)</f>
        <v>0.69</v>
      </c>
    </row>
    <row r="387" spans="1:13" ht="33.75" x14ac:dyDescent="0.25">
      <c r="A387" s="10"/>
      <c r="B387" s="10"/>
      <c r="C387" s="10"/>
      <c r="D387" s="13" t="s">
        <v>299</v>
      </c>
      <c r="E387" s="10"/>
      <c r="F387" s="10"/>
      <c r="G387" s="10"/>
      <c r="H387" s="10"/>
      <c r="I387" s="10"/>
      <c r="J387" s="10"/>
      <c r="K387" s="10"/>
      <c r="L387" s="10"/>
      <c r="M387" s="10"/>
    </row>
    <row r="388" spans="1:13" ht="22.5" x14ac:dyDescent="0.25">
      <c r="A388" s="9" t="s">
        <v>300</v>
      </c>
      <c r="B388" s="9" t="s">
        <v>30</v>
      </c>
      <c r="C388" s="9" t="s">
        <v>108</v>
      </c>
      <c r="D388" s="13" t="s">
        <v>301</v>
      </c>
      <c r="E388" s="10"/>
      <c r="F388" s="10"/>
      <c r="G388" s="10"/>
      <c r="H388" s="10"/>
      <c r="I388" s="10"/>
      <c r="J388" s="10"/>
      <c r="K388" s="21">
        <v>0.3</v>
      </c>
      <c r="L388" s="11">
        <v>2</v>
      </c>
      <c r="M388" s="12">
        <f>ROUND(K388*L388,2)</f>
        <v>0.6</v>
      </c>
    </row>
    <row r="389" spans="1:13" ht="33.75" x14ac:dyDescent="0.25">
      <c r="A389" s="10"/>
      <c r="B389" s="10"/>
      <c r="C389" s="10"/>
      <c r="D389" s="13" t="s">
        <v>302</v>
      </c>
      <c r="E389" s="10"/>
      <c r="F389" s="10"/>
      <c r="G389" s="10"/>
      <c r="H389" s="10"/>
      <c r="I389" s="10"/>
      <c r="J389" s="10"/>
      <c r="K389" s="10"/>
      <c r="L389" s="10"/>
      <c r="M389" s="10"/>
    </row>
    <row r="390" spans="1:13" x14ac:dyDescent="0.25">
      <c r="A390" s="10"/>
      <c r="B390" s="10"/>
      <c r="C390" s="10"/>
      <c r="D390" s="30"/>
      <c r="E390" s="9" t="s">
        <v>232</v>
      </c>
      <c r="F390" s="22">
        <v>23</v>
      </c>
      <c r="G390" s="11">
        <v>0</v>
      </c>
      <c r="H390" s="11">
        <v>0</v>
      </c>
      <c r="I390" s="11">
        <v>0</v>
      </c>
      <c r="J390" s="12">
        <f>OR(F390&lt;&gt;0,G390&lt;&gt;0,H390&lt;&gt;0,I390&lt;&gt;0)*(F390 + (F390 = 0))*(G390 + (G390 = 0))*(H390 + (H390 = 0))*(I390 + (I390 = 0))</f>
        <v>23</v>
      </c>
      <c r="K390" s="10"/>
      <c r="L390" s="10"/>
      <c r="M390" s="10"/>
    </row>
    <row r="391" spans="1:13" x14ac:dyDescent="0.25">
      <c r="A391" s="10"/>
      <c r="B391" s="10"/>
      <c r="C391" s="10"/>
      <c r="D391" s="30"/>
      <c r="E391" s="9" t="s">
        <v>237</v>
      </c>
      <c r="F391" s="22">
        <v>28</v>
      </c>
      <c r="G391" s="11">
        <v>0</v>
      </c>
      <c r="H391" s="11">
        <v>0</v>
      </c>
      <c r="I391" s="11">
        <v>0</v>
      </c>
      <c r="J391" s="12">
        <f>OR(F391&lt;&gt;0,G391&lt;&gt;0,H391&lt;&gt;0,I391&lt;&gt;0)*(F391 + (F391 = 0))*(G391 + (G391 = 0))*(H391 + (H391 = 0))*(I391 + (I391 = 0))</f>
        <v>28</v>
      </c>
      <c r="K391" s="10"/>
      <c r="L391" s="10"/>
      <c r="M391" s="10"/>
    </row>
    <row r="392" spans="1:13" x14ac:dyDescent="0.25">
      <c r="A392" s="10"/>
      <c r="B392" s="10"/>
      <c r="C392" s="10"/>
      <c r="D392" s="30"/>
      <c r="E392" s="9" t="s">
        <v>7</v>
      </c>
      <c r="F392" s="22"/>
      <c r="G392" s="11"/>
      <c r="H392" s="11"/>
      <c r="I392" s="11"/>
      <c r="J392" s="12">
        <f>OR(F392&lt;&gt;0,G392&lt;&gt;0,H392&lt;&gt;0,I392&lt;&gt;0)*(F392 + (F392 = 0))*(G392 + (G392 = 0))*(H392 + (H392 = 0))*(I392 + (I392 = 0))</f>
        <v>0</v>
      </c>
      <c r="K392" s="10"/>
      <c r="L392" s="10"/>
      <c r="M392" s="10"/>
    </row>
    <row r="393" spans="1:13" x14ac:dyDescent="0.25">
      <c r="A393" s="10"/>
      <c r="B393" s="10"/>
      <c r="C393" s="10"/>
      <c r="D393" s="30"/>
      <c r="E393" s="10"/>
      <c r="F393" s="10"/>
      <c r="G393" s="10"/>
      <c r="H393" s="10"/>
      <c r="I393" s="10"/>
      <c r="J393" s="14" t="s">
        <v>303</v>
      </c>
      <c r="K393" s="16">
        <f>SUM(J390:J392)*1</f>
        <v>51</v>
      </c>
      <c r="L393" s="16">
        <f>M377+M379+M381+M382+M384+M386+M388</f>
        <v>41.98</v>
      </c>
      <c r="M393" s="16">
        <f>ROUND(K393*L393,2)</f>
        <v>2140.98</v>
      </c>
    </row>
    <row r="394" spans="1:13" ht="0.95" customHeight="1" x14ac:dyDescent="0.25">
      <c r="A394" s="17"/>
      <c r="B394" s="17"/>
      <c r="C394" s="17"/>
      <c r="D394" s="31"/>
      <c r="E394" s="17"/>
      <c r="F394" s="17"/>
      <c r="G394" s="17"/>
      <c r="H394" s="17"/>
      <c r="I394" s="17"/>
      <c r="J394" s="17"/>
      <c r="K394" s="17"/>
      <c r="L394" s="17"/>
      <c r="M394" s="17"/>
    </row>
    <row r="395" spans="1:13" ht="22.5" x14ac:dyDescent="0.25">
      <c r="A395" s="8" t="s">
        <v>304</v>
      </c>
      <c r="B395" s="9" t="s">
        <v>10</v>
      </c>
      <c r="C395" s="9" t="s">
        <v>11</v>
      </c>
      <c r="D395" s="13" t="s">
        <v>305</v>
      </c>
      <c r="E395" s="10"/>
      <c r="F395" s="10"/>
      <c r="G395" s="10"/>
      <c r="H395" s="10"/>
      <c r="I395" s="10"/>
      <c r="J395" s="10"/>
      <c r="K395" s="12">
        <f>K404</f>
        <v>3</v>
      </c>
      <c r="L395" s="12">
        <f>L404</f>
        <v>280.79000000000002</v>
      </c>
      <c r="M395" s="12">
        <f>M404</f>
        <v>842.37</v>
      </c>
    </row>
    <row r="396" spans="1:13" ht="146.25" x14ac:dyDescent="0.25">
      <c r="A396" s="10"/>
      <c r="B396" s="10"/>
      <c r="C396" s="10"/>
      <c r="D396" s="13" t="s">
        <v>306</v>
      </c>
      <c r="E396" s="10"/>
      <c r="F396" s="10"/>
      <c r="G396" s="10"/>
      <c r="H396" s="10"/>
      <c r="I396" s="10"/>
      <c r="J396" s="10"/>
      <c r="K396" s="10"/>
      <c r="L396" s="10"/>
      <c r="M396" s="10"/>
    </row>
    <row r="397" spans="1:13" ht="33.75" x14ac:dyDescent="0.25">
      <c r="A397" s="9" t="s">
        <v>307</v>
      </c>
      <c r="B397" s="9" t="s">
        <v>30</v>
      </c>
      <c r="C397" s="9" t="s">
        <v>11</v>
      </c>
      <c r="D397" s="13" t="s">
        <v>308</v>
      </c>
      <c r="E397" s="10"/>
      <c r="F397" s="10"/>
      <c r="G397" s="10"/>
      <c r="H397" s="10"/>
      <c r="I397" s="10"/>
      <c r="J397" s="10"/>
      <c r="K397" s="21">
        <v>1</v>
      </c>
      <c r="L397" s="11">
        <v>272</v>
      </c>
      <c r="M397" s="12">
        <f>ROUND(K397*L397,2)</f>
        <v>272</v>
      </c>
    </row>
    <row r="398" spans="1:13" ht="56.25" x14ac:dyDescent="0.25">
      <c r="A398" s="10"/>
      <c r="B398" s="10"/>
      <c r="C398" s="10"/>
      <c r="D398" s="13" t="s">
        <v>309</v>
      </c>
      <c r="E398" s="10"/>
      <c r="F398" s="10"/>
      <c r="G398" s="10"/>
      <c r="H398" s="10"/>
      <c r="I398" s="10"/>
      <c r="J398" s="10"/>
      <c r="K398" s="10"/>
      <c r="L398" s="10"/>
      <c r="M398" s="10"/>
    </row>
    <row r="399" spans="1:13" x14ac:dyDescent="0.25">
      <c r="A399" s="9" t="s">
        <v>114</v>
      </c>
      <c r="B399" s="9" t="s">
        <v>37</v>
      </c>
      <c r="C399" s="9" t="s">
        <v>38</v>
      </c>
      <c r="D399" s="13" t="s">
        <v>115</v>
      </c>
      <c r="E399" s="10"/>
      <c r="F399" s="10"/>
      <c r="G399" s="10"/>
      <c r="H399" s="10"/>
      <c r="I399" s="10"/>
      <c r="J399" s="10"/>
      <c r="K399" s="21">
        <v>0.06</v>
      </c>
      <c r="L399" s="11">
        <v>29.34</v>
      </c>
      <c r="M399" s="12">
        <f>ROUND(K399*L399,2)</f>
        <v>1.76</v>
      </c>
    </row>
    <row r="400" spans="1:13" x14ac:dyDescent="0.25">
      <c r="A400" s="10"/>
      <c r="B400" s="10"/>
      <c r="C400" s="10"/>
      <c r="D400" s="13" t="s">
        <v>115</v>
      </c>
      <c r="E400" s="10"/>
      <c r="F400" s="10"/>
      <c r="G400" s="10"/>
      <c r="H400" s="10"/>
      <c r="I400" s="10"/>
      <c r="J400" s="10"/>
      <c r="K400" s="10"/>
      <c r="L400" s="10"/>
      <c r="M400" s="10"/>
    </row>
    <row r="401" spans="1:13" x14ac:dyDescent="0.25">
      <c r="A401" s="9" t="s">
        <v>116</v>
      </c>
      <c r="B401" s="9" t="s">
        <v>37</v>
      </c>
      <c r="C401" s="9" t="s">
        <v>38</v>
      </c>
      <c r="D401" s="13" t="s">
        <v>117</v>
      </c>
      <c r="E401" s="10"/>
      <c r="F401" s="10"/>
      <c r="G401" s="10"/>
      <c r="H401" s="10"/>
      <c r="I401" s="10"/>
      <c r="J401" s="10"/>
      <c r="K401" s="21">
        <v>0.06</v>
      </c>
      <c r="L401" s="11">
        <v>25.25</v>
      </c>
      <c r="M401" s="12">
        <f>ROUND(K401*L401,2)</f>
        <v>1.52</v>
      </c>
    </row>
    <row r="402" spans="1:13" x14ac:dyDescent="0.25">
      <c r="A402" s="10"/>
      <c r="B402" s="10"/>
      <c r="C402" s="10"/>
      <c r="D402" s="13" t="s">
        <v>117</v>
      </c>
      <c r="E402" s="10"/>
      <c r="F402" s="10"/>
      <c r="G402" s="10"/>
      <c r="H402" s="10"/>
      <c r="I402" s="10"/>
      <c r="J402" s="10"/>
      <c r="K402" s="10"/>
      <c r="L402" s="10"/>
      <c r="M402" s="10"/>
    </row>
    <row r="403" spans="1:13" x14ac:dyDescent="0.25">
      <c r="A403" s="9" t="s">
        <v>42</v>
      </c>
      <c r="B403" s="9" t="s">
        <v>43</v>
      </c>
      <c r="C403" s="9" t="s">
        <v>44</v>
      </c>
      <c r="D403" s="13" t="s">
        <v>45</v>
      </c>
      <c r="E403" s="10"/>
      <c r="F403" s="10"/>
      <c r="G403" s="10"/>
      <c r="H403" s="10"/>
      <c r="I403" s="10"/>
      <c r="J403" s="10"/>
      <c r="K403" s="21">
        <v>2.7530000000000001</v>
      </c>
      <c r="L403" s="11">
        <v>2</v>
      </c>
      <c r="M403" s="12">
        <f>ROUND(K403*L403,2)</f>
        <v>5.51</v>
      </c>
    </row>
    <row r="404" spans="1:13" x14ac:dyDescent="0.25">
      <c r="A404" s="10"/>
      <c r="B404" s="10"/>
      <c r="C404" s="10"/>
      <c r="D404" s="30"/>
      <c r="E404" s="10"/>
      <c r="F404" s="10"/>
      <c r="G404" s="10"/>
      <c r="H404" s="10"/>
      <c r="I404" s="10"/>
      <c r="J404" s="14" t="s">
        <v>310</v>
      </c>
      <c r="K404" s="11">
        <v>3</v>
      </c>
      <c r="L404" s="16">
        <f>M397+M399+M401+M403</f>
        <v>280.79000000000002</v>
      </c>
      <c r="M404" s="16">
        <f>ROUND(K404*L404,2)</f>
        <v>842.37</v>
      </c>
    </row>
    <row r="405" spans="1:13" ht="0.95" customHeight="1" x14ac:dyDescent="0.25">
      <c r="A405" s="17"/>
      <c r="B405" s="17"/>
      <c r="C405" s="17"/>
      <c r="D405" s="31"/>
      <c r="E405" s="17"/>
      <c r="F405" s="17"/>
      <c r="G405" s="17"/>
      <c r="H405" s="17"/>
      <c r="I405" s="17"/>
      <c r="J405" s="17"/>
      <c r="K405" s="17"/>
      <c r="L405" s="17"/>
      <c r="M405" s="17"/>
    </row>
    <row r="406" spans="1:13" ht="22.5" x14ac:dyDescent="0.25">
      <c r="A406" s="9" t="s">
        <v>311</v>
      </c>
      <c r="B406" s="9" t="s">
        <v>10</v>
      </c>
      <c r="C406" s="9" t="s">
        <v>11</v>
      </c>
      <c r="D406" s="13" t="s">
        <v>305</v>
      </c>
      <c r="E406" s="10"/>
      <c r="F406" s="10"/>
      <c r="G406" s="10"/>
      <c r="H406" s="10"/>
      <c r="I406" s="10"/>
      <c r="J406" s="10"/>
      <c r="K406" s="12">
        <f>K415</f>
        <v>2</v>
      </c>
      <c r="L406" s="12">
        <f>L415</f>
        <v>227.75</v>
      </c>
      <c r="M406" s="12">
        <f>M415</f>
        <v>455.5</v>
      </c>
    </row>
    <row r="407" spans="1:13" ht="146.25" x14ac:dyDescent="0.25">
      <c r="A407" s="10"/>
      <c r="B407" s="10"/>
      <c r="C407" s="10"/>
      <c r="D407" s="13" t="s">
        <v>312</v>
      </c>
      <c r="E407" s="10"/>
      <c r="F407" s="10"/>
      <c r="G407" s="10"/>
      <c r="H407" s="10"/>
      <c r="I407" s="10"/>
      <c r="J407" s="10"/>
      <c r="K407" s="10"/>
      <c r="L407" s="10"/>
      <c r="M407" s="10"/>
    </row>
    <row r="408" spans="1:13" ht="33.75" x14ac:dyDescent="0.25">
      <c r="A408" s="9" t="s">
        <v>313</v>
      </c>
      <c r="B408" s="9" t="s">
        <v>30</v>
      </c>
      <c r="C408" s="9" t="s">
        <v>11</v>
      </c>
      <c r="D408" s="13" t="s">
        <v>308</v>
      </c>
      <c r="E408" s="10"/>
      <c r="F408" s="10"/>
      <c r="G408" s="10"/>
      <c r="H408" s="10"/>
      <c r="I408" s="10"/>
      <c r="J408" s="10"/>
      <c r="K408" s="21">
        <v>1</v>
      </c>
      <c r="L408" s="11">
        <v>220</v>
      </c>
      <c r="M408" s="12">
        <f>ROUND(K408*L408,2)</f>
        <v>220</v>
      </c>
    </row>
    <row r="409" spans="1:13" ht="56.25" x14ac:dyDescent="0.25">
      <c r="A409" s="10"/>
      <c r="B409" s="10"/>
      <c r="C409" s="10"/>
      <c r="D409" s="13" t="s">
        <v>314</v>
      </c>
      <c r="E409" s="10"/>
      <c r="F409" s="10"/>
      <c r="G409" s="10"/>
      <c r="H409" s="10"/>
      <c r="I409" s="10"/>
      <c r="J409" s="10"/>
      <c r="K409" s="10"/>
      <c r="L409" s="10"/>
      <c r="M409" s="10"/>
    </row>
    <row r="410" spans="1:13" x14ac:dyDescent="0.25">
      <c r="A410" s="9" t="s">
        <v>114</v>
      </c>
      <c r="B410" s="9" t="s">
        <v>37</v>
      </c>
      <c r="C410" s="9" t="s">
        <v>38</v>
      </c>
      <c r="D410" s="13" t="s">
        <v>115</v>
      </c>
      <c r="E410" s="10"/>
      <c r="F410" s="10"/>
      <c r="G410" s="10"/>
      <c r="H410" s="10"/>
      <c r="I410" s="10"/>
      <c r="J410" s="10"/>
      <c r="K410" s="21">
        <v>0.06</v>
      </c>
      <c r="L410" s="11">
        <v>29.34</v>
      </c>
      <c r="M410" s="12">
        <f>ROUND(K410*L410,2)</f>
        <v>1.76</v>
      </c>
    </row>
    <row r="411" spans="1:13" x14ac:dyDescent="0.25">
      <c r="A411" s="10"/>
      <c r="B411" s="10"/>
      <c r="C411" s="10"/>
      <c r="D411" s="13" t="s">
        <v>115</v>
      </c>
      <c r="E411" s="10"/>
      <c r="F411" s="10"/>
      <c r="G411" s="10"/>
      <c r="H411" s="10"/>
      <c r="I411" s="10"/>
      <c r="J411" s="10"/>
      <c r="K411" s="10"/>
      <c r="L411" s="10"/>
      <c r="M411" s="10"/>
    </row>
    <row r="412" spans="1:13" x14ac:dyDescent="0.25">
      <c r="A412" s="9" t="s">
        <v>116</v>
      </c>
      <c r="B412" s="9" t="s">
        <v>37</v>
      </c>
      <c r="C412" s="9" t="s">
        <v>38</v>
      </c>
      <c r="D412" s="13" t="s">
        <v>117</v>
      </c>
      <c r="E412" s="10"/>
      <c r="F412" s="10"/>
      <c r="G412" s="10"/>
      <c r="H412" s="10"/>
      <c r="I412" s="10"/>
      <c r="J412" s="10"/>
      <c r="K412" s="21">
        <v>0.06</v>
      </c>
      <c r="L412" s="11">
        <v>25.25</v>
      </c>
      <c r="M412" s="12">
        <f>ROUND(K412*L412,2)</f>
        <v>1.52</v>
      </c>
    </row>
    <row r="413" spans="1:13" x14ac:dyDescent="0.25">
      <c r="A413" s="10"/>
      <c r="B413" s="10"/>
      <c r="C413" s="10"/>
      <c r="D413" s="13" t="s">
        <v>117</v>
      </c>
      <c r="E413" s="10"/>
      <c r="F413" s="10"/>
      <c r="G413" s="10"/>
      <c r="H413" s="10"/>
      <c r="I413" s="10"/>
      <c r="J413" s="10"/>
      <c r="K413" s="10"/>
      <c r="L413" s="10"/>
      <c r="M413" s="10"/>
    </row>
    <row r="414" spans="1:13" x14ac:dyDescent="0.25">
      <c r="A414" s="9" t="s">
        <v>42</v>
      </c>
      <c r="B414" s="9" t="s">
        <v>43</v>
      </c>
      <c r="C414" s="9" t="s">
        <v>44</v>
      </c>
      <c r="D414" s="13" t="s">
        <v>45</v>
      </c>
      <c r="E414" s="10"/>
      <c r="F414" s="10"/>
      <c r="G414" s="10"/>
      <c r="H414" s="10"/>
      <c r="I414" s="10"/>
      <c r="J414" s="10"/>
      <c r="K414" s="21">
        <v>2.2330000000000001</v>
      </c>
      <c r="L414" s="11">
        <v>2</v>
      </c>
      <c r="M414" s="12">
        <f>ROUND(K414*L414,2)</f>
        <v>4.47</v>
      </c>
    </row>
    <row r="415" spans="1:13" x14ac:dyDescent="0.25">
      <c r="A415" s="10"/>
      <c r="B415" s="10"/>
      <c r="C415" s="10"/>
      <c r="D415" s="30"/>
      <c r="E415" s="10"/>
      <c r="F415" s="10"/>
      <c r="G415" s="10"/>
      <c r="H415" s="10"/>
      <c r="I415" s="10"/>
      <c r="J415" s="14" t="s">
        <v>315</v>
      </c>
      <c r="K415" s="11">
        <v>2</v>
      </c>
      <c r="L415" s="16">
        <f>M408+M410+M412+M414</f>
        <v>227.75</v>
      </c>
      <c r="M415" s="16">
        <f>ROUND(K415*L415,2)</f>
        <v>455.5</v>
      </c>
    </row>
    <row r="416" spans="1:13" ht="0.95" customHeight="1" x14ac:dyDescent="0.25">
      <c r="A416" s="17"/>
      <c r="B416" s="17"/>
      <c r="C416" s="17"/>
      <c r="D416" s="31"/>
      <c r="E416" s="17"/>
      <c r="F416" s="17"/>
      <c r="G416" s="17"/>
      <c r="H416" s="17"/>
      <c r="I416" s="17"/>
      <c r="J416" s="17"/>
      <c r="K416" s="17"/>
      <c r="L416" s="17"/>
      <c r="M416" s="17"/>
    </row>
    <row r="417" spans="1:13" ht="22.5" x14ac:dyDescent="0.25">
      <c r="A417" s="8" t="s">
        <v>316</v>
      </c>
      <c r="B417" s="9" t="s">
        <v>10</v>
      </c>
      <c r="C417" s="9" t="s">
        <v>26</v>
      </c>
      <c r="D417" s="13" t="s">
        <v>317</v>
      </c>
      <c r="E417" s="10"/>
      <c r="F417" s="10"/>
      <c r="G417" s="10"/>
      <c r="H417" s="10"/>
      <c r="I417" s="10"/>
      <c r="J417" s="10"/>
      <c r="K417" s="12">
        <f>K421</f>
        <v>4</v>
      </c>
      <c r="L417" s="12">
        <f>L421</f>
        <v>9.82</v>
      </c>
      <c r="M417" s="12">
        <f>M421</f>
        <v>39.28</v>
      </c>
    </row>
    <row r="418" spans="1:13" ht="90" x14ac:dyDescent="0.25">
      <c r="A418" s="10"/>
      <c r="B418" s="10"/>
      <c r="C418" s="10"/>
      <c r="D418" s="13" t="s">
        <v>318</v>
      </c>
      <c r="E418" s="10"/>
      <c r="F418" s="10"/>
      <c r="G418" s="10"/>
      <c r="H418" s="10"/>
      <c r="I418" s="10"/>
      <c r="J418" s="10"/>
      <c r="K418" s="10"/>
      <c r="L418" s="10"/>
      <c r="M418" s="10"/>
    </row>
    <row r="419" spans="1:13" x14ac:dyDescent="0.25">
      <c r="A419" s="10"/>
      <c r="B419" s="10"/>
      <c r="C419" s="10"/>
      <c r="D419" s="30"/>
      <c r="E419" s="9" t="s">
        <v>7</v>
      </c>
      <c r="F419" s="22">
        <v>1</v>
      </c>
      <c r="G419" s="11">
        <v>2</v>
      </c>
      <c r="H419" s="11">
        <v>0</v>
      </c>
      <c r="I419" s="11">
        <v>0</v>
      </c>
      <c r="J419" s="12">
        <f>OR(F419&lt;&gt;0,G419&lt;&gt;0,H419&lt;&gt;0,I419&lt;&gt;0)*(F419 + (F419 = 0))*(G419 + (G419 = 0))*(H419 + (H419 = 0))*(I419 + (I419 = 0))</f>
        <v>2</v>
      </c>
      <c r="K419" s="10"/>
      <c r="L419" s="10"/>
      <c r="M419" s="10"/>
    </row>
    <row r="420" spans="1:13" x14ac:dyDescent="0.25">
      <c r="A420" s="10"/>
      <c r="B420" s="10"/>
      <c r="C420" s="10"/>
      <c r="D420" s="30"/>
      <c r="E420" s="9" t="s">
        <v>7</v>
      </c>
      <c r="F420" s="22">
        <v>1</v>
      </c>
      <c r="G420" s="11">
        <v>2</v>
      </c>
      <c r="H420" s="11">
        <v>0</v>
      </c>
      <c r="I420" s="11">
        <v>0</v>
      </c>
      <c r="J420" s="12">
        <f>OR(F420&lt;&gt;0,G420&lt;&gt;0,H420&lt;&gt;0,I420&lt;&gt;0)*(F420 + (F420 = 0))*(G420 + (G420 = 0))*(H420 + (H420 = 0))*(I420 + (I420 = 0))</f>
        <v>2</v>
      </c>
      <c r="K420" s="10"/>
      <c r="L420" s="10"/>
      <c r="M420" s="10"/>
    </row>
    <row r="421" spans="1:13" x14ac:dyDescent="0.25">
      <c r="A421" s="10"/>
      <c r="B421" s="10"/>
      <c r="C421" s="10"/>
      <c r="D421" s="30"/>
      <c r="E421" s="10"/>
      <c r="F421" s="10"/>
      <c r="G421" s="10"/>
      <c r="H421" s="10"/>
      <c r="I421" s="10"/>
      <c r="J421" s="14" t="s">
        <v>319</v>
      </c>
      <c r="K421" s="16">
        <f>SUM(J419:J420)</f>
        <v>4</v>
      </c>
      <c r="L421" s="11">
        <v>9.82</v>
      </c>
      <c r="M421" s="16">
        <f>ROUND(K421*L421,2)</f>
        <v>39.28</v>
      </c>
    </row>
    <row r="422" spans="1:13" ht="0.95" customHeight="1" x14ac:dyDescent="0.25">
      <c r="A422" s="17"/>
      <c r="B422" s="17"/>
      <c r="C422" s="17"/>
      <c r="D422" s="31"/>
      <c r="E422" s="17"/>
      <c r="F422" s="17"/>
      <c r="G422" s="17"/>
      <c r="H422" s="17"/>
      <c r="I422" s="17"/>
      <c r="J422" s="17"/>
      <c r="K422" s="17"/>
      <c r="L422" s="17"/>
      <c r="M422" s="17"/>
    </row>
    <row r="423" spans="1:13" ht="22.5" x14ac:dyDescent="0.25">
      <c r="A423" s="8" t="s">
        <v>320</v>
      </c>
      <c r="B423" s="9" t="s">
        <v>10</v>
      </c>
      <c r="C423" s="9" t="s">
        <v>26</v>
      </c>
      <c r="D423" s="13" t="s">
        <v>321</v>
      </c>
      <c r="E423" s="10"/>
      <c r="F423" s="10"/>
      <c r="G423" s="10"/>
      <c r="H423" s="10"/>
      <c r="I423" s="10"/>
      <c r="J423" s="10"/>
      <c r="K423" s="12">
        <f>K426</f>
        <v>35</v>
      </c>
      <c r="L423" s="12">
        <f>L426</f>
        <v>10.71</v>
      </c>
      <c r="M423" s="12">
        <f>M426</f>
        <v>374.85</v>
      </c>
    </row>
    <row r="424" spans="1:13" ht="90" x14ac:dyDescent="0.25">
      <c r="A424" s="10"/>
      <c r="B424" s="10"/>
      <c r="C424" s="10"/>
      <c r="D424" s="13" t="s">
        <v>322</v>
      </c>
      <c r="E424" s="10"/>
      <c r="F424" s="10"/>
      <c r="G424" s="10"/>
      <c r="H424" s="10"/>
      <c r="I424" s="10"/>
      <c r="J424" s="10"/>
      <c r="K424" s="10"/>
      <c r="L424" s="10"/>
      <c r="M424" s="10"/>
    </row>
    <row r="425" spans="1:13" x14ac:dyDescent="0.25">
      <c r="A425" s="10"/>
      <c r="B425" s="10"/>
      <c r="C425" s="10"/>
      <c r="D425" s="30"/>
      <c r="E425" s="9" t="s">
        <v>7</v>
      </c>
      <c r="F425" s="22">
        <v>1</v>
      </c>
      <c r="G425" s="11">
        <v>35</v>
      </c>
      <c r="H425" s="11">
        <v>0</v>
      </c>
      <c r="I425" s="11">
        <v>0</v>
      </c>
      <c r="J425" s="12">
        <f>OR(F425&lt;&gt;0,G425&lt;&gt;0,H425&lt;&gt;0,I425&lt;&gt;0)*(F425 + (F425 = 0))*(G425 + (G425 = 0))*(H425 + (H425 = 0))*(I425 + (I425 = 0))</f>
        <v>35</v>
      </c>
      <c r="K425" s="10"/>
      <c r="L425" s="10"/>
      <c r="M425" s="10"/>
    </row>
    <row r="426" spans="1:13" x14ac:dyDescent="0.25">
      <c r="A426" s="10"/>
      <c r="B426" s="10"/>
      <c r="C426" s="10"/>
      <c r="D426" s="30"/>
      <c r="E426" s="10"/>
      <c r="F426" s="10"/>
      <c r="G426" s="10"/>
      <c r="H426" s="10"/>
      <c r="I426" s="10"/>
      <c r="J426" s="14" t="s">
        <v>323</v>
      </c>
      <c r="K426" s="16">
        <f>J425</f>
        <v>35</v>
      </c>
      <c r="L426" s="11">
        <v>10.71</v>
      </c>
      <c r="M426" s="16">
        <f>ROUND(K426*L426,2)</f>
        <v>374.85</v>
      </c>
    </row>
    <row r="427" spans="1:13" ht="0.95" customHeight="1" x14ac:dyDescent="0.25">
      <c r="A427" s="17"/>
      <c r="B427" s="17"/>
      <c r="C427" s="17"/>
      <c r="D427" s="31"/>
      <c r="E427" s="17"/>
      <c r="F427" s="17"/>
      <c r="G427" s="17"/>
      <c r="H427" s="17"/>
      <c r="I427" s="17"/>
      <c r="J427" s="17"/>
      <c r="K427" s="17"/>
      <c r="L427" s="17"/>
      <c r="M427" s="17"/>
    </row>
    <row r="428" spans="1:13" ht="22.5" x14ac:dyDescent="0.25">
      <c r="A428" s="8" t="s">
        <v>324</v>
      </c>
      <c r="B428" s="9" t="s">
        <v>10</v>
      </c>
      <c r="C428" s="9" t="s">
        <v>26</v>
      </c>
      <c r="D428" s="13" t="s">
        <v>325</v>
      </c>
      <c r="E428" s="10"/>
      <c r="F428" s="10"/>
      <c r="G428" s="10"/>
      <c r="H428" s="10"/>
      <c r="I428" s="10"/>
      <c r="J428" s="10"/>
      <c r="K428" s="12">
        <f>K431</f>
        <v>2</v>
      </c>
      <c r="L428" s="12">
        <f>L431</f>
        <v>11.67</v>
      </c>
      <c r="M428" s="12">
        <f>M431</f>
        <v>23.34</v>
      </c>
    </row>
    <row r="429" spans="1:13" ht="90" x14ac:dyDescent="0.25">
      <c r="A429" s="10"/>
      <c r="B429" s="10"/>
      <c r="C429" s="10"/>
      <c r="D429" s="13" t="s">
        <v>326</v>
      </c>
      <c r="E429" s="10"/>
      <c r="F429" s="10"/>
      <c r="G429" s="10"/>
      <c r="H429" s="10"/>
      <c r="I429" s="10"/>
      <c r="J429" s="10"/>
      <c r="K429" s="10"/>
      <c r="L429" s="10"/>
      <c r="M429" s="10"/>
    </row>
    <row r="430" spans="1:13" x14ac:dyDescent="0.25">
      <c r="A430" s="10"/>
      <c r="B430" s="10"/>
      <c r="C430" s="10"/>
      <c r="D430" s="30"/>
      <c r="E430" s="9" t="s">
        <v>7</v>
      </c>
      <c r="F430" s="22">
        <v>1</v>
      </c>
      <c r="G430" s="11">
        <v>2</v>
      </c>
      <c r="H430" s="11">
        <v>0</v>
      </c>
      <c r="I430" s="11">
        <v>0</v>
      </c>
      <c r="J430" s="12">
        <f>OR(F430&lt;&gt;0,G430&lt;&gt;0,H430&lt;&gt;0,I430&lt;&gt;0)*(F430 + (F430 = 0))*(G430 + (G430 = 0))*(H430 + (H430 = 0))*(I430 + (I430 = 0))</f>
        <v>2</v>
      </c>
      <c r="K430" s="10"/>
      <c r="L430" s="10"/>
      <c r="M430" s="10"/>
    </row>
    <row r="431" spans="1:13" x14ac:dyDescent="0.25">
      <c r="A431" s="10"/>
      <c r="B431" s="10"/>
      <c r="C431" s="10"/>
      <c r="D431" s="30"/>
      <c r="E431" s="10"/>
      <c r="F431" s="10"/>
      <c r="G431" s="10"/>
      <c r="H431" s="10"/>
      <c r="I431" s="10"/>
      <c r="J431" s="14" t="s">
        <v>327</v>
      </c>
      <c r="K431" s="16">
        <f>J430</f>
        <v>2</v>
      </c>
      <c r="L431" s="11">
        <v>11.67</v>
      </c>
      <c r="M431" s="16">
        <f>ROUND(K431*L431,2)</f>
        <v>23.34</v>
      </c>
    </row>
    <row r="432" spans="1:13" ht="0.95" customHeight="1" x14ac:dyDescent="0.25">
      <c r="A432" s="17"/>
      <c r="B432" s="17"/>
      <c r="C432" s="17"/>
      <c r="D432" s="31"/>
      <c r="E432" s="17"/>
      <c r="F432" s="17"/>
      <c r="G432" s="17"/>
      <c r="H432" s="17"/>
      <c r="I432" s="17"/>
      <c r="J432" s="17"/>
      <c r="K432" s="17"/>
      <c r="L432" s="17"/>
      <c r="M432" s="17"/>
    </row>
    <row r="433" spans="1:13" ht="22.5" x14ac:dyDescent="0.25">
      <c r="A433" s="8" t="s">
        <v>328</v>
      </c>
      <c r="B433" s="9" t="s">
        <v>10</v>
      </c>
      <c r="C433" s="9" t="s">
        <v>26</v>
      </c>
      <c r="D433" s="13" t="s">
        <v>329</v>
      </c>
      <c r="E433" s="10"/>
      <c r="F433" s="10"/>
      <c r="G433" s="10"/>
      <c r="H433" s="10"/>
      <c r="I433" s="10"/>
      <c r="J433" s="10"/>
      <c r="K433" s="12">
        <f>K437</f>
        <v>37</v>
      </c>
      <c r="L433" s="12">
        <f>L437</f>
        <v>17.91</v>
      </c>
      <c r="M433" s="12">
        <f>M437</f>
        <v>662.67</v>
      </c>
    </row>
    <row r="434" spans="1:13" ht="90" x14ac:dyDescent="0.25">
      <c r="A434" s="10"/>
      <c r="B434" s="10"/>
      <c r="C434" s="10"/>
      <c r="D434" s="13" t="s">
        <v>330</v>
      </c>
      <c r="E434" s="10"/>
      <c r="F434" s="10"/>
      <c r="G434" s="10"/>
      <c r="H434" s="10"/>
      <c r="I434" s="10"/>
      <c r="J434" s="10"/>
      <c r="K434" s="10"/>
      <c r="L434" s="10"/>
      <c r="M434" s="10"/>
    </row>
    <row r="435" spans="1:13" x14ac:dyDescent="0.25">
      <c r="A435" s="10"/>
      <c r="B435" s="10"/>
      <c r="C435" s="10"/>
      <c r="D435" s="30"/>
      <c r="E435" s="9" t="s">
        <v>7</v>
      </c>
      <c r="F435" s="22">
        <v>1</v>
      </c>
      <c r="G435" s="11">
        <v>35</v>
      </c>
      <c r="H435" s="11">
        <v>0</v>
      </c>
      <c r="I435" s="11">
        <v>0</v>
      </c>
      <c r="J435" s="12">
        <f>OR(F435&lt;&gt;0,G435&lt;&gt;0,H435&lt;&gt;0,I435&lt;&gt;0)*(F435 + (F435 = 0))*(G435 + (G435 = 0))*(H435 + (H435 = 0))*(I435 + (I435 = 0))</f>
        <v>35</v>
      </c>
      <c r="K435" s="10"/>
      <c r="L435" s="10"/>
      <c r="M435" s="10"/>
    </row>
    <row r="436" spans="1:13" x14ac:dyDescent="0.25">
      <c r="A436" s="10"/>
      <c r="B436" s="10"/>
      <c r="C436" s="10"/>
      <c r="D436" s="30"/>
      <c r="E436" s="9" t="s">
        <v>7</v>
      </c>
      <c r="F436" s="22">
        <v>1</v>
      </c>
      <c r="G436" s="11">
        <v>2</v>
      </c>
      <c r="H436" s="11">
        <v>0</v>
      </c>
      <c r="I436" s="11">
        <v>0</v>
      </c>
      <c r="J436" s="12">
        <f>OR(F436&lt;&gt;0,G436&lt;&gt;0,H436&lt;&gt;0,I436&lt;&gt;0)*(F436 + (F436 = 0))*(G436 + (G436 = 0))*(H436 + (H436 = 0))*(I436 + (I436 = 0))</f>
        <v>2</v>
      </c>
      <c r="K436" s="10"/>
      <c r="L436" s="10"/>
      <c r="M436" s="10"/>
    </row>
    <row r="437" spans="1:13" x14ac:dyDescent="0.25">
      <c r="A437" s="10"/>
      <c r="B437" s="10"/>
      <c r="C437" s="10"/>
      <c r="D437" s="30"/>
      <c r="E437" s="10"/>
      <c r="F437" s="10"/>
      <c r="G437" s="10"/>
      <c r="H437" s="10"/>
      <c r="I437" s="10"/>
      <c r="J437" s="14" t="s">
        <v>331</v>
      </c>
      <c r="K437" s="16">
        <f>SUM(J435:J436)</f>
        <v>37</v>
      </c>
      <c r="L437" s="11">
        <v>17.91</v>
      </c>
      <c r="M437" s="16">
        <f>ROUND(K437*L437,2)</f>
        <v>662.67</v>
      </c>
    </row>
    <row r="438" spans="1:13" ht="0.95" customHeight="1" x14ac:dyDescent="0.25">
      <c r="A438" s="17"/>
      <c r="B438" s="17"/>
      <c r="C438" s="17"/>
      <c r="D438" s="31"/>
      <c r="E438" s="17"/>
      <c r="F438" s="17"/>
      <c r="G438" s="17"/>
      <c r="H438" s="17"/>
      <c r="I438" s="17"/>
      <c r="J438" s="17"/>
      <c r="K438" s="17"/>
      <c r="L438" s="17"/>
      <c r="M438" s="17"/>
    </row>
    <row r="439" spans="1:13" x14ac:dyDescent="0.25">
      <c r="A439" s="8" t="s">
        <v>332</v>
      </c>
      <c r="B439" s="9" t="s">
        <v>10</v>
      </c>
      <c r="C439" s="9" t="s">
        <v>26</v>
      </c>
      <c r="D439" s="13" t="s">
        <v>333</v>
      </c>
      <c r="E439" s="10"/>
      <c r="F439" s="10"/>
      <c r="G439" s="10"/>
      <c r="H439" s="10"/>
      <c r="I439" s="10"/>
      <c r="J439" s="10"/>
      <c r="K439" s="12">
        <f>K442</f>
        <v>6</v>
      </c>
      <c r="L439" s="12">
        <f>L442</f>
        <v>3.45</v>
      </c>
      <c r="M439" s="12">
        <f>M442</f>
        <v>20.7</v>
      </c>
    </row>
    <row r="440" spans="1:13" ht="90" x14ac:dyDescent="0.25">
      <c r="A440" s="10"/>
      <c r="B440" s="10"/>
      <c r="C440" s="10"/>
      <c r="D440" s="13" t="s">
        <v>334</v>
      </c>
      <c r="E440" s="10"/>
      <c r="F440" s="10"/>
      <c r="G440" s="10"/>
      <c r="H440" s="10"/>
      <c r="I440" s="10"/>
      <c r="J440" s="10"/>
      <c r="K440" s="10"/>
      <c r="L440" s="10"/>
      <c r="M440" s="10"/>
    </row>
    <row r="441" spans="1:13" x14ac:dyDescent="0.25">
      <c r="A441" s="10"/>
      <c r="B441" s="10"/>
      <c r="C441" s="10"/>
      <c r="D441" s="30"/>
      <c r="E441" s="9" t="s">
        <v>7</v>
      </c>
      <c r="F441" s="22">
        <v>1</v>
      </c>
      <c r="G441" s="11">
        <v>6</v>
      </c>
      <c r="H441" s="11">
        <v>0</v>
      </c>
      <c r="I441" s="11">
        <v>0</v>
      </c>
      <c r="J441" s="12">
        <f>OR(F441&lt;&gt;0,G441&lt;&gt;0,H441&lt;&gt;0,I441&lt;&gt;0)*(F441 + (F441 = 0))*(G441 + (G441 = 0))*(H441 + (H441 = 0))*(I441 + (I441 = 0))</f>
        <v>6</v>
      </c>
      <c r="K441" s="10"/>
      <c r="L441" s="10"/>
      <c r="M441" s="10"/>
    </row>
    <row r="442" spans="1:13" x14ac:dyDescent="0.25">
      <c r="A442" s="10"/>
      <c r="B442" s="10"/>
      <c r="C442" s="10"/>
      <c r="D442" s="30"/>
      <c r="E442" s="10"/>
      <c r="F442" s="10"/>
      <c r="G442" s="10"/>
      <c r="H442" s="10"/>
      <c r="I442" s="10"/>
      <c r="J442" s="14" t="s">
        <v>335</v>
      </c>
      <c r="K442" s="16">
        <f>J441</f>
        <v>6</v>
      </c>
      <c r="L442" s="11">
        <v>3.45</v>
      </c>
      <c r="M442" s="16">
        <f>ROUND(K442*L442,2)</f>
        <v>20.7</v>
      </c>
    </row>
    <row r="443" spans="1:13" ht="0.95" customHeight="1" x14ac:dyDescent="0.25">
      <c r="A443" s="17"/>
      <c r="B443" s="17"/>
      <c r="C443" s="17"/>
      <c r="D443" s="31"/>
      <c r="E443" s="17"/>
      <c r="F443" s="17"/>
      <c r="G443" s="17"/>
      <c r="H443" s="17"/>
      <c r="I443" s="17"/>
      <c r="J443" s="17"/>
      <c r="K443" s="17"/>
      <c r="L443" s="17"/>
      <c r="M443" s="17"/>
    </row>
    <row r="444" spans="1:13" ht="22.5" x14ac:dyDescent="0.25">
      <c r="A444" s="8" t="s">
        <v>336</v>
      </c>
      <c r="B444" s="9" t="s">
        <v>10</v>
      </c>
      <c r="C444" s="9" t="s">
        <v>26</v>
      </c>
      <c r="D444" s="13" t="s">
        <v>337</v>
      </c>
      <c r="E444" s="10"/>
      <c r="F444" s="10"/>
      <c r="G444" s="10"/>
      <c r="H444" s="10"/>
      <c r="I444" s="10"/>
      <c r="J444" s="10"/>
      <c r="K444" s="12">
        <f>K450</f>
        <v>69</v>
      </c>
      <c r="L444" s="12">
        <f>L450</f>
        <v>4.24</v>
      </c>
      <c r="M444" s="12">
        <f>M450</f>
        <v>292.56</v>
      </c>
    </row>
    <row r="445" spans="1:13" ht="90" x14ac:dyDescent="0.25">
      <c r="A445" s="10"/>
      <c r="B445" s="10"/>
      <c r="C445" s="10"/>
      <c r="D445" s="13" t="s">
        <v>338</v>
      </c>
      <c r="E445" s="10"/>
      <c r="F445" s="10"/>
      <c r="G445" s="10"/>
      <c r="H445" s="10"/>
      <c r="I445" s="10"/>
      <c r="J445" s="10"/>
      <c r="K445" s="10"/>
      <c r="L445" s="10"/>
      <c r="M445" s="10"/>
    </row>
    <row r="446" spans="1:13" x14ac:dyDescent="0.25">
      <c r="A446" s="10"/>
      <c r="B446" s="10"/>
      <c r="C446" s="10"/>
      <c r="D446" s="30"/>
      <c r="E446" s="9" t="s">
        <v>7</v>
      </c>
      <c r="F446" s="22">
        <v>1</v>
      </c>
      <c r="G446" s="11">
        <v>6</v>
      </c>
      <c r="H446" s="11">
        <v>0</v>
      </c>
      <c r="I446" s="11">
        <v>0</v>
      </c>
      <c r="J446" s="12">
        <f>OR(F446&lt;&gt;0,G446&lt;&gt;0,H446&lt;&gt;0,I446&lt;&gt;0)*(F446 + (F446 = 0))*(G446 + (G446 = 0))*(H446 + (H446 = 0))*(I446 + (I446 = 0))</f>
        <v>6</v>
      </c>
      <c r="K446" s="10"/>
      <c r="L446" s="10"/>
      <c r="M446" s="10"/>
    </row>
    <row r="447" spans="1:13" x14ac:dyDescent="0.25">
      <c r="A447" s="10"/>
      <c r="B447" s="10"/>
      <c r="C447" s="10"/>
      <c r="D447" s="30"/>
      <c r="E447" s="9" t="s">
        <v>7</v>
      </c>
      <c r="F447" s="22">
        <v>1</v>
      </c>
      <c r="G447" s="11">
        <v>3</v>
      </c>
      <c r="H447" s="11">
        <v>0</v>
      </c>
      <c r="I447" s="11">
        <v>0</v>
      </c>
      <c r="J447" s="12">
        <f>OR(F447&lt;&gt;0,G447&lt;&gt;0,H447&lt;&gt;0,I447&lt;&gt;0)*(F447 + (F447 = 0))*(G447 + (G447 = 0))*(H447 + (H447 = 0))*(I447 + (I447 = 0))</f>
        <v>3</v>
      </c>
      <c r="K447" s="10"/>
      <c r="L447" s="10"/>
      <c r="M447" s="10"/>
    </row>
    <row r="448" spans="1:13" x14ac:dyDescent="0.25">
      <c r="A448" s="10"/>
      <c r="B448" s="10"/>
      <c r="C448" s="10"/>
      <c r="D448" s="30"/>
      <c r="E448" s="9" t="s">
        <v>7</v>
      </c>
      <c r="F448" s="22">
        <v>1</v>
      </c>
      <c r="G448" s="11">
        <v>3</v>
      </c>
      <c r="H448" s="11">
        <v>0</v>
      </c>
      <c r="I448" s="11">
        <v>0</v>
      </c>
      <c r="J448" s="12">
        <f>OR(F448&lt;&gt;0,G448&lt;&gt;0,H448&lt;&gt;0,I448&lt;&gt;0)*(F448 + (F448 = 0))*(G448 + (G448 = 0))*(H448 + (H448 = 0))*(I448 + (I448 = 0))</f>
        <v>3</v>
      </c>
      <c r="K448" s="10"/>
      <c r="L448" s="10"/>
      <c r="M448" s="10"/>
    </row>
    <row r="449" spans="1:13" x14ac:dyDescent="0.25">
      <c r="A449" s="10"/>
      <c r="B449" s="10"/>
      <c r="C449" s="10"/>
      <c r="D449" s="30"/>
      <c r="E449" s="9" t="s">
        <v>7</v>
      </c>
      <c r="F449" s="22">
        <v>1</v>
      </c>
      <c r="G449" s="11">
        <v>57</v>
      </c>
      <c r="H449" s="11">
        <v>0</v>
      </c>
      <c r="I449" s="11">
        <v>0</v>
      </c>
      <c r="J449" s="12">
        <f>OR(F449&lt;&gt;0,G449&lt;&gt;0,H449&lt;&gt;0,I449&lt;&gt;0)*(F449 + (F449 = 0))*(G449 + (G449 = 0))*(H449 + (H449 = 0))*(I449 + (I449 = 0))</f>
        <v>57</v>
      </c>
      <c r="K449" s="10"/>
      <c r="L449" s="10"/>
      <c r="M449" s="10"/>
    </row>
    <row r="450" spans="1:13" x14ac:dyDescent="0.25">
      <c r="A450" s="10"/>
      <c r="B450" s="10"/>
      <c r="C450" s="10"/>
      <c r="D450" s="30"/>
      <c r="E450" s="10"/>
      <c r="F450" s="10"/>
      <c r="G450" s="10"/>
      <c r="H450" s="10"/>
      <c r="I450" s="10"/>
      <c r="J450" s="14" t="s">
        <v>339</v>
      </c>
      <c r="K450" s="16">
        <f>SUM(J446:J449)</f>
        <v>69</v>
      </c>
      <c r="L450" s="11">
        <v>4.24</v>
      </c>
      <c r="M450" s="16">
        <f>ROUND(K450*L450,2)</f>
        <v>292.56</v>
      </c>
    </row>
    <row r="451" spans="1:13" ht="0.95" customHeight="1" x14ac:dyDescent="0.25">
      <c r="A451" s="17"/>
      <c r="B451" s="17"/>
      <c r="C451" s="17"/>
      <c r="D451" s="31"/>
      <c r="E451" s="17"/>
      <c r="F451" s="17"/>
      <c r="G451" s="17"/>
      <c r="H451" s="17"/>
      <c r="I451" s="17"/>
      <c r="J451" s="17"/>
      <c r="K451" s="17"/>
      <c r="L451" s="17"/>
      <c r="M451" s="17"/>
    </row>
    <row r="452" spans="1:13" ht="22.5" x14ac:dyDescent="0.25">
      <c r="A452" s="8" t="s">
        <v>340</v>
      </c>
      <c r="B452" s="9" t="s">
        <v>10</v>
      </c>
      <c r="C452" s="9" t="s">
        <v>26</v>
      </c>
      <c r="D452" s="13" t="s">
        <v>341</v>
      </c>
      <c r="E452" s="10"/>
      <c r="F452" s="10"/>
      <c r="G452" s="10"/>
      <c r="H452" s="10"/>
      <c r="I452" s="10"/>
      <c r="J452" s="10"/>
      <c r="K452" s="12">
        <f>K455</f>
        <v>6</v>
      </c>
      <c r="L452" s="12">
        <f>L455</f>
        <v>4.88</v>
      </c>
      <c r="M452" s="12">
        <f>M455</f>
        <v>29.28</v>
      </c>
    </row>
    <row r="453" spans="1:13" ht="90" x14ac:dyDescent="0.25">
      <c r="A453" s="10"/>
      <c r="B453" s="10"/>
      <c r="C453" s="10"/>
      <c r="D453" s="13" t="s">
        <v>342</v>
      </c>
      <c r="E453" s="10"/>
      <c r="F453" s="10"/>
      <c r="G453" s="10"/>
      <c r="H453" s="10"/>
      <c r="I453" s="10"/>
      <c r="J453" s="10"/>
      <c r="K453" s="10"/>
      <c r="L453" s="10"/>
      <c r="M453" s="10"/>
    </row>
    <row r="454" spans="1:13" x14ac:dyDescent="0.25">
      <c r="A454" s="10"/>
      <c r="B454" s="10"/>
      <c r="C454" s="10"/>
      <c r="D454" s="30"/>
      <c r="E454" s="9" t="s">
        <v>7</v>
      </c>
      <c r="F454" s="22">
        <v>1</v>
      </c>
      <c r="G454" s="11">
        <v>6</v>
      </c>
      <c r="H454" s="11">
        <v>0</v>
      </c>
      <c r="I454" s="11">
        <v>0</v>
      </c>
      <c r="J454" s="12">
        <f>OR(F454&lt;&gt;0,G454&lt;&gt;0,H454&lt;&gt;0,I454&lt;&gt;0)*(F454 + (F454 = 0))*(G454 + (G454 = 0))*(H454 + (H454 = 0))*(I454 + (I454 = 0))</f>
        <v>6</v>
      </c>
      <c r="K454" s="10"/>
      <c r="L454" s="10"/>
      <c r="M454" s="10"/>
    </row>
    <row r="455" spans="1:13" x14ac:dyDescent="0.25">
      <c r="A455" s="10"/>
      <c r="B455" s="10"/>
      <c r="C455" s="10"/>
      <c r="D455" s="30"/>
      <c r="E455" s="10"/>
      <c r="F455" s="10"/>
      <c r="G455" s="10"/>
      <c r="H455" s="10"/>
      <c r="I455" s="10"/>
      <c r="J455" s="14" t="s">
        <v>343</v>
      </c>
      <c r="K455" s="16">
        <f>J454</f>
        <v>6</v>
      </c>
      <c r="L455" s="11">
        <v>4.88</v>
      </c>
      <c r="M455" s="16">
        <f>ROUND(K455*L455,2)</f>
        <v>29.28</v>
      </c>
    </row>
    <row r="456" spans="1:13" ht="0.95" customHeight="1" x14ac:dyDescent="0.25">
      <c r="A456" s="17"/>
      <c r="B456" s="17"/>
      <c r="C456" s="17"/>
      <c r="D456" s="31"/>
      <c r="E456" s="17"/>
      <c r="F456" s="17"/>
      <c r="G456" s="17"/>
      <c r="H456" s="17"/>
      <c r="I456" s="17"/>
      <c r="J456" s="17"/>
      <c r="K456" s="17"/>
      <c r="L456" s="17"/>
      <c r="M456" s="17"/>
    </row>
    <row r="457" spans="1:13" ht="22.5" x14ac:dyDescent="0.25">
      <c r="A457" s="8" t="s">
        <v>344</v>
      </c>
      <c r="B457" s="9" t="s">
        <v>10</v>
      </c>
      <c r="C457" s="9" t="s">
        <v>26</v>
      </c>
      <c r="D457" s="13" t="s">
        <v>345</v>
      </c>
      <c r="E457" s="10"/>
      <c r="F457" s="10"/>
      <c r="G457" s="10"/>
      <c r="H457" s="10"/>
      <c r="I457" s="10"/>
      <c r="J457" s="10"/>
      <c r="K457" s="12">
        <f>K460</f>
        <v>51</v>
      </c>
      <c r="L457" s="12">
        <f>L460</f>
        <v>5.33</v>
      </c>
      <c r="M457" s="12">
        <f>M460</f>
        <v>271.83</v>
      </c>
    </row>
    <row r="458" spans="1:13" ht="90" x14ac:dyDescent="0.25">
      <c r="A458" s="10"/>
      <c r="B458" s="10"/>
      <c r="C458" s="10"/>
      <c r="D458" s="13" t="s">
        <v>346</v>
      </c>
      <c r="E458" s="10"/>
      <c r="F458" s="10"/>
      <c r="G458" s="10"/>
      <c r="H458" s="10"/>
      <c r="I458" s="10"/>
      <c r="J458" s="10"/>
      <c r="K458" s="10"/>
      <c r="L458" s="10"/>
      <c r="M458" s="10"/>
    </row>
    <row r="459" spans="1:13" x14ac:dyDescent="0.25">
      <c r="A459" s="10"/>
      <c r="B459" s="10"/>
      <c r="C459" s="10"/>
      <c r="D459" s="30"/>
      <c r="E459" s="9" t="s">
        <v>7</v>
      </c>
      <c r="F459" s="22">
        <v>1</v>
      </c>
      <c r="G459" s="11">
        <v>51</v>
      </c>
      <c r="H459" s="11">
        <v>0</v>
      </c>
      <c r="I459" s="11">
        <v>0</v>
      </c>
      <c r="J459" s="12">
        <f>OR(F459&lt;&gt;0,G459&lt;&gt;0,H459&lt;&gt;0,I459&lt;&gt;0)*(F459 + (F459 = 0))*(G459 + (G459 = 0))*(H459 + (H459 = 0))*(I459 + (I459 = 0))</f>
        <v>51</v>
      </c>
      <c r="K459" s="10"/>
      <c r="L459" s="10"/>
      <c r="M459" s="10"/>
    </row>
    <row r="460" spans="1:13" x14ac:dyDescent="0.25">
      <c r="A460" s="10"/>
      <c r="B460" s="10"/>
      <c r="C460" s="10"/>
      <c r="D460" s="30"/>
      <c r="E460" s="10"/>
      <c r="F460" s="10"/>
      <c r="G460" s="10"/>
      <c r="H460" s="10"/>
      <c r="I460" s="10"/>
      <c r="J460" s="14" t="s">
        <v>347</v>
      </c>
      <c r="K460" s="16">
        <f>J459</f>
        <v>51</v>
      </c>
      <c r="L460" s="11">
        <v>5.33</v>
      </c>
      <c r="M460" s="16">
        <f>ROUND(K460*L460,2)</f>
        <v>271.83</v>
      </c>
    </row>
    <row r="461" spans="1:13" ht="0.95" customHeight="1" x14ac:dyDescent="0.25">
      <c r="A461" s="17"/>
      <c r="B461" s="17"/>
      <c r="C461" s="17"/>
      <c r="D461" s="31"/>
      <c r="E461" s="17"/>
      <c r="F461" s="17"/>
      <c r="G461" s="17"/>
      <c r="H461" s="17"/>
      <c r="I461" s="17"/>
      <c r="J461" s="17"/>
      <c r="K461" s="17"/>
      <c r="L461" s="17"/>
      <c r="M461" s="17"/>
    </row>
    <row r="462" spans="1:13" ht="22.5" x14ac:dyDescent="0.25">
      <c r="A462" s="8" t="s">
        <v>348</v>
      </c>
      <c r="B462" s="9" t="s">
        <v>10</v>
      </c>
      <c r="C462" s="9" t="s">
        <v>26</v>
      </c>
      <c r="D462" s="13" t="s">
        <v>349</v>
      </c>
      <c r="E462" s="10"/>
      <c r="F462" s="10"/>
      <c r="G462" s="10"/>
      <c r="H462" s="10"/>
      <c r="I462" s="10"/>
      <c r="J462" s="10"/>
      <c r="K462" s="12">
        <f>K465</f>
        <v>6</v>
      </c>
      <c r="L462" s="12">
        <f>L465</f>
        <v>23.33</v>
      </c>
      <c r="M462" s="12">
        <f>M465</f>
        <v>139.97999999999999</v>
      </c>
    </row>
    <row r="463" spans="1:13" ht="90" x14ac:dyDescent="0.25">
      <c r="A463" s="10"/>
      <c r="B463" s="10"/>
      <c r="C463" s="10"/>
      <c r="D463" s="13" t="s">
        <v>350</v>
      </c>
      <c r="E463" s="10"/>
      <c r="F463" s="10"/>
      <c r="G463" s="10"/>
      <c r="H463" s="10"/>
      <c r="I463" s="10"/>
      <c r="J463" s="10"/>
      <c r="K463" s="10"/>
      <c r="L463" s="10"/>
      <c r="M463" s="10"/>
    </row>
    <row r="464" spans="1:13" x14ac:dyDescent="0.25">
      <c r="A464" s="10"/>
      <c r="B464" s="10"/>
      <c r="C464" s="10"/>
      <c r="D464" s="30"/>
      <c r="E464" s="9" t="s">
        <v>7</v>
      </c>
      <c r="F464" s="22">
        <v>1</v>
      </c>
      <c r="G464" s="11">
        <v>6</v>
      </c>
      <c r="H464" s="11">
        <v>0</v>
      </c>
      <c r="I464" s="11">
        <v>0</v>
      </c>
      <c r="J464" s="12">
        <f>OR(F464&lt;&gt;0,G464&lt;&gt;0,H464&lt;&gt;0,I464&lt;&gt;0)*(F464 + (F464 = 0))*(G464 + (G464 = 0))*(H464 + (H464 = 0))*(I464 + (I464 = 0))</f>
        <v>6</v>
      </c>
      <c r="K464" s="10"/>
      <c r="L464" s="10"/>
      <c r="M464" s="10"/>
    </row>
    <row r="465" spans="1:13" x14ac:dyDescent="0.25">
      <c r="A465" s="10"/>
      <c r="B465" s="10"/>
      <c r="C465" s="10"/>
      <c r="D465" s="30"/>
      <c r="E465" s="10"/>
      <c r="F465" s="10"/>
      <c r="G465" s="10"/>
      <c r="H465" s="10"/>
      <c r="I465" s="10"/>
      <c r="J465" s="14" t="s">
        <v>351</v>
      </c>
      <c r="K465" s="16">
        <f>J464</f>
        <v>6</v>
      </c>
      <c r="L465" s="11">
        <v>23.33</v>
      </c>
      <c r="M465" s="16">
        <f>ROUND(K465*L465,2)</f>
        <v>139.97999999999999</v>
      </c>
    </row>
    <row r="466" spans="1:13" ht="0.95" customHeight="1" x14ac:dyDescent="0.25">
      <c r="A466" s="17"/>
      <c r="B466" s="17"/>
      <c r="C466" s="17"/>
      <c r="D466" s="31"/>
      <c r="E466" s="17"/>
      <c r="F466" s="17"/>
      <c r="G466" s="17"/>
      <c r="H466" s="17"/>
      <c r="I466" s="17"/>
      <c r="J466" s="17"/>
      <c r="K466" s="17"/>
      <c r="L466" s="17"/>
      <c r="M466" s="17"/>
    </row>
    <row r="467" spans="1:13" x14ac:dyDescent="0.25">
      <c r="A467" s="8" t="s">
        <v>352</v>
      </c>
      <c r="B467" s="9" t="s">
        <v>10</v>
      </c>
      <c r="C467" s="9" t="s">
        <v>26</v>
      </c>
      <c r="D467" s="13" t="s">
        <v>353</v>
      </c>
      <c r="E467" s="10"/>
      <c r="F467" s="10"/>
      <c r="G467" s="10"/>
      <c r="H467" s="10"/>
      <c r="I467" s="10"/>
      <c r="J467" s="10"/>
      <c r="K467" s="12">
        <f>K474</f>
        <v>27</v>
      </c>
      <c r="L467" s="12">
        <f>L474</f>
        <v>109.42</v>
      </c>
      <c r="M467" s="12">
        <f>M474</f>
        <v>2954.34</v>
      </c>
    </row>
    <row r="468" spans="1:13" ht="157.5" x14ac:dyDescent="0.25">
      <c r="A468" s="10"/>
      <c r="B468" s="10"/>
      <c r="C468" s="10"/>
      <c r="D468" s="13" t="s">
        <v>354</v>
      </c>
      <c r="E468" s="10"/>
      <c r="F468" s="10"/>
      <c r="G468" s="10"/>
      <c r="H468" s="10"/>
      <c r="I468" s="10"/>
      <c r="J468" s="10"/>
      <c r="K468" s="10"/>
      <c r="L468" s="10"/>
      <c r="M468" s="10"/>
    </row>
    <row r="469" spans="1:13" x14ac:dyDescent="0.25">
      <c r="A469" s="9" t="s">
        <v>355</v>
      </c>
      <c r="B469" s="9" t="s">
        <v>30</v>
      </c>
      <c r="C469" s="9" t="s">
        <v>26</v>
      </c>
      <c r="D469" s="13" t="s">
        <v>356</v>
      </c>
      <c r="E469" s="10"/>
      <c r="F469" s="10"/>
      <c r="G469" s="10"/>
      <c r="H469" s="10"/>
      <c r="I469" s="10"/>
      <c r="J469" s="10"/>
      <c r="K469" s="21">
        <v>1</v>
      </c>
      <c r="L469" s="11">
        <v>73.900000000000006</v>
      </c>
      <c r="M469" s="12">
        <f>ROUND(K469*L469,2)</f>
        <v>73.900000000000006</v>
      </c>
    </row>
    <row r="470" spans="1:13" x14ac:dyDescent="0.25">
      <c r="A470" s="9" t="s">
        <v>357</v>
      </c>
      <c r="B470" s="9" t="s">
        <v>43</v>
      </c>
      <c r="C470" s="9" t="s">
        <v>44</v>
      </c>
      <c r="D470" s="13" t="s">
        <v>358</v>
      </c>
      <c r="E470" s="10"/>
      <c r="F470" s="10"/>
      <c r="G470" s="10"/>
      <c r="H470" s="10"/>
      <c r="I470" s="10"/>
      <c r="J470" s="10"/>
      <c r="K470" s="21">
        <v>0.73899999999999999</v>
      </c>
      <c r="L470" s="11">
        <v>35.840000000000003</v>
      </c>
      <c r="M470" s="12">
        <f>ROUND(K470*L470,2)</f>
        <v>26.49</v>
      </c>
    </row>
    <row r="471" spans="1:13" x14ac:dyDescent="0.25">
      <c r="A471" s="9" t="s">
        <v>359</v>
      </c>
      <c r="B471" s="9" t="s">
        <v>37</v>
      </c>
      <c r="C471" s="9" t="s">
        <v>38</v>
      </c>
      <c r="D471" s="13" t="s">
        <v>360</v>
      </c>
      <c r="E471" s="10"/>
      <c r="F471" s="10"/>
      <c r="G471" s="10"/>
      <c r="H471" s="10"/>
      <c r="I471" s="10"/>
      <c r="J471" s="10"/>
      <c r="K471" s="21">
        <v>0.22</v>
      </c>
      <c r="L471" s="11">
        <v>21.61</v>
      </c>
      <c r="M471" s="12">
        <f>ROUND(K471*L471,2)</f>
        <v>4.75</v>
      </c>
    </row>
    <row r="472" spans="1:13" x14ac:dyDescent="0.25">
      <c r="A472" s="9" t="s">
        <v>361</v>
      </c>
      <c r="B472" s="9" t="s">
        <v>37</v>
      </c>
      <c r="C472" s="9" t="s">
        <v>38</v>
      </c>
      <c r="D472" s="13" t="s">
        <v>362</v>
      </c>
      <c r="E472" s="10"/>
      <c r="F472" s="10"/>
      <c r="G472" s="10"/>
      <c r="H472" s="10"/>
      <c r="I472" s="10"/>
      <c r="J472" s="10"/>
      <c r="K472" s="21">
        <v>0.22</v>
      </c>
      <c r="L472" s="11">
        <v>19.45</v>
      </c>
      <c r="M472" s="12">
        <f>ROUND(K472*L472,2)</f>
        <v>4.28</v>
      </c>
    </row>
    <row r="473" spans="1:13" x14ac:dyDescent="0.25">
      <c r="A473" s="10"/>
      <c r="B473" s="10"/>
      <c r="C473" s="10"/>
      <c r="D473" s="30"/>
      <c r="E473" s="9" t="s">
        <v>7</v>
      </c>
      <c r="F473" s="22">
        <v>1</v>
      </c>
      <c r="G473" s="11">
        <v>27</v>
      </c>
      <c r="H473" s="11">
        <v>0</v>
      </c>
      <c r="I473" s="11">
        <v>0</v>
      </c>
      <c r="J473" s="12">
        <f>OR(F473&lt;&gt;0,G473&lt;&gt;0,H473&lt;&gt;0,I473&lt;&gt;0)*(F473 + (F473 = 0))*(G473 + (G473 = 0))*(H473 + (H473 = 0))*(I473 + (I473 = 0))</f>
        <v>27</v>
      </c>
      <c r="K473" s="10"/>
      <c r="L473" s="10"/>
      <c r="M473" s="10"/>
    </row>
    <row r="474" spans="1:13" x14ac:dyDescent="0.25">
      <c r="A474" s="10"/>
      <c r="B474" s="10"/>
      <c r="C474" s="10"/>
      <c r="D474" s="30"/>
      <c r="E474" s="10"/>
      <c r="F474" s="10"/>
      <c r="G474" s="10"/>
      <c r="H474" s="10"/>
      <c r="I474" s="10"/>
      <c r="J474" s="14" t="s">
        <v>363</v>
      </c>
      <c r="K474" s="16">
        <f>J473</f>
        <v>27</v>
      </c>
      <c r="L474" s="16">
        <f>SUM(M469:M472)</f>
        <v>109.42</v>
      </c>
      <c r="M474" s="16">
        <f>ROUND(K474*L474,2)</f>
        <v>2954.34</v>
      </c>
    </row>
    <row r="475" spans="1:13" ht="0.95" customHeight="1" x14ac:dyDescent="0.25">
      <c r="A475" s="17"/>
      <c r="B475" s="17"/>
      <c r="C475" s="17"/>
      <c r="D475" s="31"/>
      <c r="E475" s="17"/>
      <c r="F475" s="17"/>
      <c r="G475" s="17"/>
      <c r="H475" s="17"/>
      <c r="I475" s="17"/>
      <c r="J475" s="17"/>
      <c r="K475" s="17"/>
      <c r="L475" s="17"/>
      <c r="M475" s="17"/>
    </row>
    <row r="476" spans="1:13" ht="22.5" x14ac:dyDescent="0.25">
      <c r="A476" s="8" t="s">
        <v>364</v>
      </c>
      <c r="B476" s="9" t="s">
        <v>10</v>
      </c>
      <c r="C476" s="9" t="s">
        <v>26</v>
      </c>
      <c r="D476" s="13" t="s">
        <v>365</v>
      </c>
      <c r="E476" s="10"/>
      <c r="F476" s="10"/>
      <c r="G476" s="10"/>
      <c r="H476" s="10"/>
      <c r="I476" s="10"/>
      <c r="J476" s="10"/>
      <c r="K476" s="12">
        <f>K484</f>
        <v>35</v>
      </c>
      <c r="L476" s="12">
        <f>L484</f>
        <v>242.63</v>
      </c>
      <c r="M476" s="12">
        <f>M484</f>
        <v>8492.0499999999993</v>
      </c>
    </row>
    <row r="477" spans="1:13" ht="180" x14ac:dyDescent="0.25">
      <c r="A477" s="10"/>
      <c r="B477" s="10"/>
      <c r="C477" s="10"/>
      <c r="D477" s="13" t="s">
        <v>366</v>
      </c>
      <c r="E477" s="10"/>
      <c r="F477" s="10"/>
      <c r="G477" s="10"/>
      <c r="H477" s="10"/>
      <c r="I477" s="10"/>
      <c r="J477" s="10"/>
      <c r="K477" s="10"/>
      <c r="L477" s="10"/>
      <c r="M477" s="10"/>
    </row>
    <row r="478" spans="1:13" x14ac:dyDescent="0.25">
      <c r="A478" s="9" t="s">
        <v>367</v>
      </c>
      <c r="B478" s="9" t="s">
        <v>30</v>
      </c>
      <c r="C478" s="9" t="s">
        <v>26</v>
      </c>
      <c r="D478" s="13" t="s">
        <v>368</v>
      </c>
      <c r="E478" s="10"/>
      <c r="F478" s="10"/>
      <c r="G478" s="10"/>
      <c r="H478" s="10"/>
      <c r="I478" s="10"/>
      <c r="J478" s="10"/>
      <c r="K478" s="21">
        <v>1</v>
      </c>
      <c r="L478" s="11">
        <v>115.47</v>
      </c>
      <c r="M478" s="12">
        <f>ROUND(K478*L478,2)</f>
        <v>115.47</v>
      </c>
    </row>
    <row r="479" spans="1:13" x14ac:dyDescent="0.25">
      <c r="A479" s="9" t="s">
        <v>369</v>
      </c>
      <c r="B479" s="9" t="s">
        <v>30</v>
      </c>
      <c r="C479" s="9" t="s">
        <v>26</v>
      </c>
      <c r="D479" s="13" t="s">
        <v>370</v>
      </c>
      <c r="E479" s="10"/>
      <c r="F479" s="10"/>
      <c r="G479" s="10"/>
      <c r="H479" s="10"/>
      <c r="I479" s="10"/>
      <c r="J479" s="10"/>
      <c r="K479" s="21">
        <v>1</v>
      </c>
      <c r="L479" s="11">
        <v>58.96</v>
      </c>
      <c r="M479" s="12">
        <f>ROUND(K479*L479,2)</f>
        <v>58.96</v>
      </c>
    </row>
    <row r="480" spans="1:13" ht="157.5" x14ac:dyDescent="0.25">
      <c r="A480" s="10"/>
      <c r="B480" s="10"/>
      <c r="C480" s="10"/>
      <c r="D480" s="13" t="s">
        <v>371</v>
      </c>
      <c r="E480" s="10"/>
      <c r="F480" s="10"/>
      <c r="G480" s="10"/>
      <c r="H480" s="10"/>
      <c r="I480" s="10"/>
      <c r="J480" s="10"/>
      <c r="K480" s="10"/>
      <c r="L480" s="10"/>
      <c r="M480" s="10"/>
    </row>
    <row r="481" spans="1:13" x14ac:dyDescent="0.25">
      <c r="A481" s="9" t="s">
        <v>372</v>
      </c>
      <c r="B481" s="9" t="s">
        <v>43</v>
      </c>
      <c r="C481" s="9" t="s">
        <v>44</v>
      </c>
      <c r="D481" s="13" t="s">
        <v>358</v>
      </c>
      <c r="E481" s="10"/>
      <c r="F481" s="10"/>
      <c r="G481" s="10"/>
      <c r="H481" s="10"/>
      <c r="I481" s="10"/>
      <c r="J481" s="10"/>
      <c r="K481" s="21">
        <v>1.744</v>
      </c>
      <c r="L481" s="11">
        <v>32.04</v>
      </c>
      <c r="M481" s="12">
        <f>ROUND(K481*L481,2)</f>
        <v>55.88</v>
      </c>
    </row>
    <row r="482" spans="1:13" x14ac:dyDescent="0.25">
      <c r="A482" s="9" t="s">
        <v>359</v>
      </c>
      <c r="B482" s="9" t="s">
        <v>37</v>
      </c>
      <c r="C482" s="9" t="s">
        <v>38</v>
      </c>
      <c r="D482" s="13" t="s">
        <v>360</v>
      </c>
      <c r="E482" s="10"/>
      <c r="F482" s="10"/>
      <c r="G482" s="10"/>
      <c r="H482" s="10"/>
      <c r="I482" s="10"/>
      <c r="J482" s="10"/>
      <c r="K482" s="21">
        <v>0.3</v>
      </c>
      <c r="L482" s="11">
        <v>21.61</v>
      </c>
      <c r="M482" s="12">
        <f>ROUND(K482*L482,2)</f>
        <v>6.48</v>
      </c>
    </row>
    <row r="483" spans="1:13" x14ac:dyDescent="0.25">
      <c r="A483" s="9" t="s">
        <v>361</v>
      </c>
      <c r="B483" s="9" t="s">
        <v>37</v>
      </c>
      <c r="C483" s="9" t="s">
        <v>38</v>
      </c>
      <c r="D483" s="13" t="s">
        <v>362</v>
      </c>
      <c r="E483" s="10"/>
      <c r="F483" s="10"/>
      <c r="G483" s="10"/>
      <c r="H483" s="10"/>
      <c r="I483" s="10"/>
      <c r="J483" s="10"/>
      <c r="K483" s="21">
        <v>0.3</v>
      </c>
      <c r="L483" s="11">
        <v>19.45</v>
      </c>
      <c r="M483" s="12">
        <f>ROUND(K483*L483,2)</f>
        <v>5.84</v>
      </c>
    </row>
    <row r="484" spans="1:13" x14ac:dyDescent="0.25">
      <c r="A484" s="10"/>
      <c r="B484" s="10"/>
      <c r="C484" s="10"/>
      <c r="D484" s="30"/>
      <c r="E484" s="10"/>
      <c r="F484" s="10"/>
      <c r="G484" s="10"/>
      <c r="H484" s="10"/>
      <c r="I484" s="10"/>
      <c r="J484" s="14" t="s">
        <v>373</v>
      </c>
      <c r="K484" s="11">
        <v>35</v>
      </c>
      <c r="L484" s="16">
        <f>M478+M479+M481+M482+M483</f>
        <v>242.63</v>
      </c>
      <c r="M484" s="16">
        <f>ROUND(K484*L484,2)</f>
        <v>8492.0499999999993</v>
      </c>
    </row>
    <row r="485" spans="1:13" ht="0.95" customHeight="1" x14ac:dyDescent="0.25">
      <c r="A485" s="17"/>
      <c r="B485" s="17"/>
      <c r="C485" s="17"/>
      <c r="D485" s="31"/>
      <c r="E485" s="17"/>
      <c r="F485" s="17"/>
      <c r="G485" s="17"/>
      <c r="H485" s="17"/>
      <c r="I485" s="17"/>
      <c r="J485" s="17"/>
      <c r="K485" s="17"/>
      <c r="L485" s="17"/>
      <c r="M485" s="17"/>
    </row>
    <row r="486" spans="1:13" x14ac:dyDescent="0.25">
      <c r="A486" s="8" t="s">
        <v>374</v>
      </c>
      <c r="B486" s="9" t="s">
        <v>10</v>
      </c>
      <c r="C486" s="9" t="s">
        <v>26</v>
      </c>
      <c r="D486" s="13" t="s">
        <v>375</v>
      </c>
      <c r="E486" s="10"/>
      <c r="F486" s="10"/>
      <c r="G486" s="10"/>
      <c r="H486" s="10"/>
      <c r="I486" s="10"/>
      <c r="J486" s="10"/>
      <c r="K486" s="12">
        <f>K492</f>
        <v>1</v>
      </c>
      <c r="L486" s="12">
        <f>L492</f>
        <v>84.56</v>
      </c>
      <c r="M486" s="12">
        <f>M492</f>
        <v>84.56</v>
      </c>
    </row>
    <row r="487" spans="1:13" ht="157.5" x14ac:dyDescent="0.25">
      <c r="A487" s="10"/>
      <c r="B487" s="10"/>
      <c r="C487" s="10"/>
      <c r="D487" s="13" t="s">
        <v>376</v>
      </c>
      <c r="E487" s="10"/>
      <c r="F487" s="10"/>
      <c r="G487" s="10"/>
      <c r="H487" s="10"/>
      <c r="I487" s="10"/>
      <c r="J487" s="10"/>
      <c r="K487" s="10"/>
      <c r="L487" s="10"/>
      <c r="M487" s="10"/>
    </row>
    <row r="488" spans="1:13" x14ac:dyDescent="0.25">
      <c r="A488" s="9" t="s">
        <v>377</v>
      </c>
      <c r="B488" s="9" t="s">
        <v>30</v>
      </c>
      <c r="C488" s="9" t="s">
        <v>26</v>
      </c>
      <c r="D488" s="13" t="s">
        <v>378</v>
      </c>
      <c r="E488" s="10"/>
      <c r="F488" s="10"/>
      <c r="G488" s="10"/>
      <c r="H488" s="10"/>
      <c r="I488" s="10"/>
      <c r="J488" s="10"/>
      <c r="K488" s="21">
        <v>1</v>
      </c>
      <c r="L488" s="11">
        <v>56.34</v>
      </c>
      <c r="M488" s="12">
        <f>ROUND(K488*L488,2)</f>
        <v>56.34</v>
      </c>
    </row>
    <row r="489" spans="1:13" x14ac:dyDescent="0.25">
      <c r="A489" s="9" t="s">
        <v>379</v>
      </c>
      <c r="B489" s="9" t="s">
        <v>43</v>
      </c>
      <c r="C489" s="9" t="s">
        <v>44</v>
      </c>
      <c r="D489" s="13" t="s">
        <v>358</v>
      </c>
      <c r="E489" s="10"/>
      <c r="F489" s="10"/>
      <c r="G489" s="10"/>
      <c r="H489" s="10"/>
      <c r="I489" s="10"/>
      <c r="J489" s="10"/>
      <c r="K489" s="21">
        <v>0.56299999999999994</v>
      </c>
      <c r="L489" s="11">
        <v>35.54</v>
      </c>
      <c r="M489" s="12">
        <f>ROUND(K489*L489,2)</f>
        <v>20.010000000000002</v>
      </c>
    </row>
    <row r="490" spans="1:13" x14ac:dyDescent="0.25">
      <c r="A490" s="9" t="s">
        <v>359</v>
      </c>
      <c r="B490" s="9" t="s">
        <v>37</v>
      </c>
      <c r="C490" s="9" t="s">
        <v>38</v>
      </c>
      <c r="D490" s="13" t="s">
        <v>360</v>
      </c>
      <c r="E490" s="10"/>
      <c r="F490" s="10"/>
      <c r="G490" s="10"/>
      <c r="H490" s="10"/>
      <c r="I490" s="10"/>
      <c r="J490" s="10"/>
      <c r="K490" s="21">
        <v>0.2</v>
      </c>
      <c r="L490" s="11">
        <v>21.61</v>
      </c>
      <c r="M490" s="12">
        <f>ROUND(K490*L490,2)</f>
        <v>4.32</v>
      </c>
    </row>
    <row r="491" spans="1:13" x14ac:dyDescent="0.25">
      <c r="A491" s="9" t="s">
        <v>361</v>
      </c>
      <c r="B491" s="9" t="s">
        <v>37</v>
      </c>
      <c r="C491" s="9" t="s">
        <v>38</v>
      </c>
      <c r="D491" s="13" t="s">
        <v>362</v>
      </c>
      <c r="E491" s="10"/>
      <c r="F491" s="10"/>
      <c r="G491" s="10"/>
      <c r="H491" s="10"/>
      <c r="I491" s="10"/>
      <c r="J491" s="10"/>
      <c r="K491" s="21">
        <v>0.2</v>
      </c>
      <c r="L491" s="11">
        <v>19.45</v>
      </c>
      <c r="M491" s="12">
        <f>ROUND(K491*L491,2)</f>
        <v>3.89</v>
      </c>
    </row>
    <row r="492" spans="1:13" x14ac:dyDescent="0.25">
      <c r="A492" s="10"/>
      <c r="B492" s="10"/>
      <c r="C492" s="10"/>
      <c r="D492" s="30"/>
      <c r="E492" s="10"/>
      <c r="F492" s="10"/>
      <c r="G492" s="10"/>
      <c r="H492" s="10"/>
      <c r="I492" s="10"/>
      <c r="J492" s="14" t="s">
        <v>380</v>
      </c>
      <c r="K492" s="11">
        <v>1</v>
      </c>
      <c r="L492" s="16">
        <f>SUM(M488:M491)</f>
        <v>84.56</v>
      </c>
      <c r="M492" s="16">
        <f>ROUND(K492*L492,2)</f>
        <v>84.56</v>
      </c>
    </row>
    <row r="493" spans="1:13" ht="0.95" customHeight="1" x14ac:dyDescent="0.25">
      <c r="A493" s="17"/>
      <c r="B493" s="17"/>
      <c r="C493" s="17"/>
      <c r="D493" s="31"/>
      <c r="E493" s="17"/>
      <c r="F493" s="17"/>
      <c r="G493" s="17"/>
      <c r="H493" s="17"/>
      <c r="I493" s="17"/>
      <c r="J493" s="17"/>
      <c r="K493" s="17"/>
      <c r="L493" s="17"/>
      <c r="M493" s="17"/>
    </row>
    <row r="494" spans="1:13" x14ac:dyDescent="0.25">
      <c r="A494" s="10"/>
      <c r="B494" s="10"/>
      <c r="C494" s="10"/>
      <c r="D494" s="30"/>
      <c r="E494" s="10"/>
      <c r="F494" s="10"/>
      <c r="G494" s="10"/>
      <c r="H494" s="10"/>
      <c r="I494" s="10"/>
      <c r="J494" s="14" t="s">
        <v>381</v>
      </c>
      <c r="K494" s="11">
        <v>1</v>
      </c>
      <c r="L494" s="16">
        <f>M276+M295+M315+M335+M355+M375+M395+M406+M417+M423+M428+M433+M439+M444+M452+M457+M462+M467+M476+M486</f>
        <v>22207.33</v>
      </c>
      <c r="M494" s="16">
        <f>ROUND(K494*L494,2)</f>
        <v>22207.33</v>
      </c>
    </row>
    <row r="495" spans="1:13" ht="0.95" customHeight="1" x14ac:dyDescent="0.25">
      <c r="A495" s="17"/>
      <c r="B495" s="17"/>
      <c r="C495" s="17"/>
      <c r="D495" s="31"/>
      <c r="E495" s="17"/>
      <c r="F495" s="17"/>
      <c r="G495" s="17"/>
      <c r="H495" s="17"/>
      <c r="I495" s="17"/>
      <c r="J495" s="17"/>
      <c r="K495" s="17"/>
      <c r="L495" s="17"/>
      <c r="M495" s="17"/>
    </row>
    <row r="496" spans="1:13" x14ac:dyDescent="0.25">
      <c r="A496" s="18" t="s">
        <v>382</v>
      </c>
      <c r="B496" s="18" t="s">
        <v>6</v>
      </c>
      <c r="C496" s="18" t="s">
        <v>7</v>
      </c>
      <c r="D496" s="32" t="s">
        <v>383</v>
      </c>
      <c r="E496" s="19"/>
      <c r="F496" s="19"/>
      <c r="G496" s="19"/>
      <c r="H496" s="19"/>
      <c r="I496" s="19"/>
      <c r="J496" s="19"/>
      <c r="K496" s="20">
        <f>K662</f>
        <v>1</v>
      </c>
      <c r="L496" s="20">
        <f>L662</f>
        <v>40097.879999999997</v>
      </c>
      <c r="M496" s="20">
        <f>M662</f>
        <v>40097.879999999997</v>
      </c>
    </row>
    <row r="497" spans="1:13" x14ac:dyDescent="0.25">
      <c r="A497" s="24" t="s">
        <v>384</v>
      </c>
      <c r="B497" s="24" t="s">
        <v>6</v>
      </c>
      <c r="C497" s="24" t="s">
        <v>7</v>
      </c>
      <c r="D497" s="33" t="s">
        <v>385</v>
      </c>
      <c r="E497" s="25"/>
      <c r="F497" s="25"/>
      <c r="G497" s="25"/>
      <c r="H497" s="25"/>
      <c r="I497" s="25"/>
      <c r="J497" s="25"/>
      <c r="K497" s="26">
        <f>K534</f>
        <v>1</v>
      </c>
      <c r="L497" s="26">
        <f>L534</f>
        <v>20197.73</v>
      </c>
      <c r="M497" s="26">
        <f>M534</f>
        <v>20197.73</v>
      </c>
    </row>
    <row r="498" spans="1:13" ht="22.5" x14ac:dyDescent="0.25">
      <c r="A498" s="8" t="s">
        <v>386</v>
      </c>
      <c r="B498" s="9" t="s">
        <v>10</v>
      </c>
      <c r="C498" s="9" t="s">
        <v>26</v>
      </c>
      <c r="D498" s="13" t="s">
        <v>387</v>
      </c>
      <c r="E498" s="10"/>
      <c r="F498" s="10"/>
      <c r="G498" s="10"/>
      <c r="H498" s="10"/>
      <c r="I498" s="10"/>
      <c r="J498" s="10"/>
      <c r="K498" s="12">
        <f>K510</f>
        <v>55</v>
      </c>
      <c r="L498" s="12">
        <f>L510</f>
        <v>24.89</v>
      </c>
      <c r="M498" s="12">
        <f>M510</f>
        <v>1368.95</v>
      </c>
    </row>
    <row r="499" spans="1:13" ht="112.5" x14ac:dyDescent="0.25">
      <c r="A499" s="10"/>
      <c r="B499" s="10"/>
      <c r="C499" s="10"/>
      <c r="D499" s="13" t="s">
        <v>388</v>
      </c>
      <c r="E499" s="10"/>
      <c r="F499" s="10"/>
      <c r="G499" s="10"/>
      <c r="H499" s="10"/>
      <c r="I499" s="10"/>
      <c r="J499" s="10"/>
      <c r="K499" s="10"/>
      <c r="L499" s="10"/>
      <c r="M499" s="10"/>
    </row>
    <row r="500" spans="1:13" x14ac:dyDescent="0.25">
      <c r="A500" s="9" t="s">
        <v>389</v>
      </c>
      <c r="B500" s="9" t="s">
        <v>30</v>
      </c>
      <c r="C500" s="9" t="s">
        <v>26</v>
      </c>
      <c r="D500" s="13" t="s">
        <v>390</v>
      </c>
      <c r="E500" s="10"/>
      <c r="F500" s="10"/>
      <c r="G500" s="10"/>
      <c r="H500" s="10"/>
      <c r="I500" s="10"/>
      <c r="J500" s="10"/>
      <c r="K500" s="21">
        <v>1</v>
      </c>
      <c r="L500" s="11">
        <v>9.9</v>
      </c>
      <c r="M500" s="12">
        <f>ROUND(K500*L500,2)</f>
        <v>9.9</v>
      </c>
    </row>
    <row r="501" spans="1:13" ht="56.25" x14ac:dyDescent="0.25">
      <c r="A501" s="10"/>
      <c r="B501" s="10"/>
      <c r="C501" s="10"/>
      <c r="D501" s="13" t="s">
        <v>391</v>
      </c>
      <c r="E501" s="10"/>
      <c r="F501" s="10"/>
      <c r="G501" s="10"/>
      <c r="H501" s="10"/>
      <c r="I501" s="10"/>
      <c r="J501" s="10"/>
      <c r="K501" s="10"/>
      <c r="L501" s="10"/>
      <c r="M501" s="10"/>
    </row>
    <row r="502" spans="1:13" ht="22.5" x14ac:dyDescent="0.25">
      <c r="A502" s="9" t="s">
        <v>392</v>
      </c>
      <c r="B502" s="9" t="s">
        <v>30</v>
      </c>
      <c r="C502" s="9" t="s">
        <v>26</v>
      </c>
      <c r="D502" s="13" t="s">
        <v>393</v>
      </c>
      <c r="E502" s="10"/>
      <c r="F502" s="10"/>
      <c r="G502" s="10"/>
      <c r="H502" s="10"/>
      <c r="I502" s="10"/>
      <c r="J502" s="10"/>
      <c r="K502" s="21">
        <v>0.55000000000000004</v>
      </c>
      <c r="L502" s="11">
        <v>0.53</v>
      </c>
      <c r="M502" s="12">
        <f>ROUND(K502*L502,2)</f>
        <v>0.28999999999999998</v>
      </c>
    </row>
    <row r="503" spans="1:13" ht="56.25" x14ac:dyDescent="0.25">
      <c r="A503" s="10"/>
      <c r="B503" s="10"/>
      <c r="C503" s="10"/>
      <c r="D503" s="13" t="s">
        <v>394</v>
      </c>
      <c r="E503" s="10"/>
      <c r="F503" s="10"/>
      <c r="G503" s="10"/>
      <c r="H503" s="10"/>
      <c r="I503" s="10"/>
      <c r="J503" s="10"/>
      <c r="K503" s="10"/>
      <c r="L503" s="10"/>
      <c r="M503" s="10"/>
    </row>
    <row r="504" spans="1:13" ht="22.5" x14ac:dyDescent="0.25">
      <c r="A504" s="9" t="s">
        <v>395</v>
      </c>
      <c r="B504" s="9" t="s">
        <v>30</v>
      </c>
      <c r="C504" s="9" t="s">
        <v>108</v>
      </c>
      <c r="D504" s="13" t="s">
        <v>396</v>
      </c>
      <c r="E504" s="10"/>
      <c r="F504" s="10"/>
      <c r="G504" s="10"/>
      <c r="H504" s="10"/>
      <c r="I504" s="10"/>
      <c r="J504" s="10"/>
      <c r="K504" s="21">
        <v>0.7</v>
      </c>
      <c r="L504" s="11">
        <v>1.5</v>
      </c>
      <c r="M504" s="12">
        <f>ROUND(K504*L504,2)</f>
        <v>1.05</v>
      </c>
    </row>
    <row r="505" spans="1:13" x14ac:dyDescent="0.25">
      <c r="A505" s="9" t="s">
        <v>397</v>
      </c>
      <c r="B505" s="9" t="s">
        <v>37</v>
      </c>
      <c r="C505" s="9" t="s">
        <v>38</v>
      </c>
      <c r="D505" s="13" t="s">
        <v>398</v>
      </c>
      <c r="E505" s="10"/>
      <c r="F505" s="10"/>
      <c r="G505" s="10"/>
      <c r="H505" s="10"/>
      <c r="I505" s="10"/>
      <c r="J505" s="10"/>
      <c r="K505" s="21">
        <v>0.32</v>
      </c>
      <c r="L505" s="11">
        <v>20.91</v>
      </c>
      <c r="M505" s="12">
        <f>ROUND(K505*L505,2)</f>
        <v>6.69</v>
      </c>
    </row>
    <row r="506" spans="1:13" x14ac:dyDescent="0.25">
      <c r="A506" s="9" t="s">
        <v>399</v>
      </c>
      <c r="B506" s="9" t="s">
        <v>37</v>
      </c>
      <c r="C506" s="9" t="s">
        <v>38</v>
      </c>
      <c r="D506" s="13" t="s">
        <v>400</v>
      </c>
      <c r="E506" s="10"/>
      <c r="F506" s="10"/>
      <c r="G506" s="10"/>
      <c r="H506" s="10"/>
      <c r="I506" s="10"/>
      <c r="J506" s="10"/>
      <c r="K506" s="21">
        <v>0.32</v>
      </c>
      <c r="L506" s="11">
        <v>19.48</v>
      </c>
      <c r="M506" s="12">
        <f>ROUND(K506*L506,2)</f>
        <v>6.23</v>
      </c>
    </row>
    <row r="507" spans="1:13" x14ac:dyDescent="0.25">
      <c r="A507" s="9" t="s">
        <v>401</v>
      </c>
      <c r="B507" s="9" t="s">
        <v>43</v>
      </c>
      <c r="C507" s="9" t="s">
        <v>44</v>
      </c>
      <c r="D507" s="13" t="s">
        <v>402</v>
      </c>
      <c r="E507" s="10"/>
      <c r="F507" s="10"/>
      <c r="G507" s="10"/>
      <c r="H507" s="10"/>
      <c r="I507" s="10"/>
      <c r="J507" s="10"/>
      <c r="K507" s="21">
        <v>0.24199999999999999</v>
      </c>
      <c r="L507" s="11">
        <v>2</v>
      </c>
      <c r="M507" s="12">
        <f>ROUND(K507*L507,2)</f>
        <v>0.48</v>
      </c>
    </row>
    <row r="508" spans="1:13" x14ac:dyDescent="0.25">
      <c r="A508" s="9" t="s">
        <v>403</v>
      </c>
      <c r="B508" s="9" t="s">
        <v>43</v>
      </c>
      <c r="C508" s="9" t="s">
        <v>44</v>
      </c>
      <c r="D508" s="13" t="s">
        <v>404</v>
      </c>
      <c r="E508" s="10"/>
      <c r="F508" s="10"/>
      <c r="G508" s="10"/>
      <c r="H508" s="10"/>
      <c r="I508" s="10"/>
      <c r="J508" s="10"/>
      <c r="K508" s="21">
        <v>0.246</v>
      </c>
      <c r="L508" s="11">
        <v>1</v>
      </c>
      <c r="M508" s="12">
        <f>ROUND(K508*L508,2)</f>
        <v>0.25</v>
      </c>
    </row>
    <row r="509" spans="1:13" x14ac:dyDescent="0.25">
      <c r="A509" s="10"/>
      <c r="B509" s="10"/>
      <c r="C509" s="10"/>
      <c r="D509" s="30"/>
      <c r="E509" s="9" t="s">
        <v>7</v>
      </c>
      <c r="F509" s="22">
        <v>1</v>
      </c>
      <c r="G509" s="11">
        <v>55</v>
      </c>
      <c r="H509" s="11">
        <v>0</v>
      </c>
      <c r="I509" s="11">
        <v>0</v>
      </c>
      <c r="J509" s="12">
        <f>OR(F509&lt;&gt;0,G509&lt;&gt;0,H509&lt;&gt;0,I509&lt;&gt;0)*(F509 + (F509 = 0))*(G509 + (G509 = 0))*(H509 + (H509 = 0))*(I509 + (I509 = 0))</f>
        <v>55</v>
      </c>
      <c r="K509" s="10"/>
      <c r="L509" s="10"/>
      <c r="M509" s="10"/>
    </row>
    <row r="510" spans="1:13" x14ac:dyDescent="0.25">
      <c r="A510" s="10"/>
      <c r="B510" s="10"/>
      <c r="C510" s="10"/>
      <c r="D510" s="30"/>
      <c r="E510" s="10"/>
      <c r="F510" s="10"/>
      <c r="G510" s="10"/>
      <c r="H510" s="10"/>
      <c r="I510" s="10"/>
      <c r="J510" s="14" t="s">
        <v>405</v>
      </c>
      <c r="K510" s="16">
        <f>J509*1</f>
        <v>55</v>
      </c>
      <c r="L510" s="16">
        <f>M500+M502+M504+M505+M506+M507+M508</f>
        <v>24.89</v>
      </c>
      <c r="M510" s="16">
        <f>ROUND(K510*L510,2)</f>
        <v>1368.95</v>
      </c>
    </row>
    <row r="511" spans="1:13" ht="0.95" customHeight="1" x14ac:dyDescent="0.25">
      <c r="A511" s="17"/>
      <c r="B511" s="17"/>
      <c r="C511" s="17"/>
      <c r="D511" s="31"/>
      <c r="E511" s="17"/>
      <c r="F511" s="17"/>
      <c r="G511" s="17"/>
      <c r="H511" s="17"/>
      <c r="I511" s="17"/>
      <c r="J511" s="17"/>
      <c r="K511" s="17"/>
      <c r="L511" s="17"/>
      <c r="M511" s="17"/>
    </row>
    <row r="512" spans="1:13" x14ac:dyDescent="0.25">
      <c r="A512" s="9" t="s">
        <v>406</v>
      </c>
      <c r="B512" s="9" t="s">
        <v>10</v>
      </c>
      <c r="C512" s="9" t="s">
        <v>143</v>
      </c>
      <c r="D512" s="13" t="s">
        <v>407</v>
      </c>
      <c r="E512" s="10"/>
      <c r="F512" s="10"/>
      <c r="G512" s="10"/>
      <c r="H512" s="10"/>
      <c r="I512" s="10"/>
      <c r="J512" s="10"/>
      <c r="K512" s="12">
        <f>K532</f>
        <v>382</v>
      </c>
      <c r="L512" s="12">
        <f>L532</f>
        <v>49.29</v>
      </c>
      <c r="M512" s="12">
        <f>M532</f>
        <v>18828.78</v>
      </c>
    </row>
    <row r="513" spans="1:13" ht="292.5" x14ac:dyDescent="0.25">
      <c r="A513" s="10"/>
      <c r="B513" s="10"/>
      <c r="C513" s="10"/>
      <c r="D513" s="13" t="s">
        <v>408</v>
      </c>
      <c r="E513" s="10"/>
      <c r="F513" s="10"/>
      <c r="G513" s="10"/>
      <c r="H513" s="10"/>
      <c r="I513" s="10"/>
      <c r="J513" s="10"/>
      <c r="K513" s="10"/>
      <c r="L513" s="10"/>
      <c r="M513" s="10"/>
    </row>
    <row r="514" spans="1:13" ht="33.75" x14ac:dyDescent="0.25">
      <c r="A514" s="9" t="s">
        <v>409</v>
      </c>
      <c r="B514" s="9" t="s">
        <v>30</v>
      </c>
      <c r="C514" s="9" t="s">
        <v>143</v>
      </c>
      <c r="D514" s="13" t="s">
        <v>410</v>
      </c>
      <c r="E514" s="10"/>
      <c r="F514" s="10"/>
      <c r="G514" s="10"/>
      <c r="H514" s="10"/>
      <c r="I514" s="10"/>
      <c r="J514" s="10"/>
      <c r="K514" s="21">
        <v>1.1499999999999999</v>
      </c>
      <c r="L514" s="11">
        <v>18.45</v>
      </c>
      <c r="M514" s="12">
        <f>ROUND(K514*L514,2)</f>
        <v>21.22</v>
      </c>
    </row>
    <row r="515" spans="1:13" ht="112.5" x14ac:dyDescent="0.25">
      <c r="A515" s="10"/>
      <c r="B515" s="10"/>
      <c r="C515" s="10"/>
      <c r="D515" s="13" t="s">
        <v>411</v>
      </c>
      <c r="E515" s="10"/>
      <c r="F515" s="10"/>
      <c r="G515" s="10"/>
      <c r="H515" s="10"/>
      <c r="I515" s="10"/>
      <c r="J515" s="10"/>
      <c r="K515" s="10"/>
      <c r="L515" s="10"/>
      <c r="M515" s="10"/>
    </row>
    <row r="516" spans="1:13" ht="33.75" x14ac:dyDescent="0.25">
      <c r="A516" s="9" t="s">
        <v>412</v>
      </c>
      <c r="B516" s="9" t="s">
        <v>30</v>
      </c>
      <c r="C516" s="9" t="s">
        <v>26</v>
      </c>
      <c r="D516" s="13" t="s">
        <v>413</v>
      </c>
      <c r="E516" s="10"/>
      <c r="F516" s="10"/>
      <c r="G516" s="10"/>
      <c r="H516" s="10"/>
      <c r="I516" s="10"/>
      <c r="J516" s="10"/>
      <c r="K516" s="21">
        <v>1.5</v>
      </c>
      <c r="L516" s="11">
        <v>0.39</v>
      </c>
      <c r="M516" s="12">
        <f>ROUND(K516*L516,2)</f>
        <v>0.59</v>
      </c>
    </row>
    <row r="517" spans="1:13" ht="56.25" x14ac:dyDescent="0.25">
      <c r="A517" s="10"/>
      <c r="B517" s="10"/>
      <c r="C517" s="10"/>
      <c r="D517" s="13" t="s">
        <v>414</v>
      </c>
      <c r="E517" s="10"/>
      <c r="F517" s="10"/>
      <c r="G517" s="10"/>
      <c r="H517" s="10"/>
      <c r="I517" s="10"/>
      <c r="J517" s="10"/>
      <c r="K517" s="10"/>
      <c r="L517" s="10"/>
      <c r="M517" s="10"/>
    </row>
    <row r="518" spans="1:13" ht="33.75" x14ac:dyDescent="0.25">
      <c r="A518" s="9" t="s">
        <v>415</v>
      </c>
      <c r="B518" s="9" t="s">
        <v>30</v>
      </c>
      <c r="C518" s="9" t="s">
        <v>147</v>
      </c>
      <c r="D518" s="13" t="s">
        <v>416</v>
      </c>
      <c r="E518" s="10"/>
      <c r="F518" s="10"/>
      <c r="G518" s="10"/>
      <c r="H518" s="10"/>
      <c r="I518" s="10"/>
      <c r="J518" s="10"/>
      <c r="K518" s="21">
        <v>0.01</v>
      </c>
      <c r="L518" s="11">
        <v>11.33</v>
      </c>
      <c r="M518" s="12">
        <f>ROUND(K518*L518,2)</f>
        <v>0.11</v>
      </c>
    </row>
    <row r="519" spans="1:13" ht="33.75" x14ac:dyDescent="0.25">
      <c r="A519" s="10"/>
      <c r="B519" s="10"/>
      <c r="C519" s="10"/>
      <c r="D519" s="13" t="s">
        <v>416</v>
      </c>
      <c r="E519" s="10"/>
      <c r="F519" s="10"/>
      <c r="G519" s="10"/>
      <c r="H519" s="10"/>
      <c r="I519" s="10"/>
      <c r="J519" s="10"/>
      <c r="K519" s="10"/>
      <c r="L519" s="10"/>
      <c r="M519" s="10"/>
    </row>
    <row r="520" spans="1:13" ht="33.75" x14ac:dyDescent="0.25">
      <c r="A520" s="9" t="s">
        <v>417</v>
      </c>
      <c r="B520" s="9" t="s">
        <v>30</v>
      </c>
      <c r="C520" s="9" t="s">
        <v>11</v>
      </c>
      <c r="D520" s="13" t="s">
        <v>418</v>
      </c>
      <c r="E520" s="10"/>
      <c r="F520" s="10"/>
      <c r="G520" s="10"/>
      <c r="H520" s="10"/>
      <c r="I520" s="10"/>
      <c r="J520" s="10"/>
      <c r="K520" s="21">
        <v>0.5</v>
      </c>
      <c r="L520" s="11">
        <v>4.26</v>
      </c>
      <c r="M520" s="12">
        <f>ROUND(K520*L520,2)</f>
        <v>2.13</v>
      </c>
    </row>
    <row r="521" spans="1:13" ht="33.75" x14ac:dyDescent="0.25">
      <c r="A521" s="10"/>
      <c r="B521" s="10"/>
      <c r="C521" s="10"/>
      <c r="D521" s="13" t="s">
        <v>419</v>
      </c>
      <c r="E521" s="10"/>
      <c r="F521" s="10"/>
      <c r="G521" s="10"/>
      <c r="H521" s="10"/>
      <c r="I521" s="10"/>
      <c r="J521" s="10"/>
      <c r="K521" s="10"/>
      <c r="L521" s="10"/>
      <c r="M521" s="10"/>
    </row>
    <row r="522" spans="1:13" ht="33.75" x14ac:dyDescent="0.25">
      <c r="A522" s="9" t="s">
        <v>420</v>
      </c>
      <c r="B522" s="9" t="s">
        <v>30</v>
      </c>
      <c r="C522" s="9" t="s">
        <v>11</v>
      </c>
      <c r="D522" s="13" t="s">
        <v>421</v>
      </c>
      <c r="E522" s="10"/>
      <c r="F522" s="10"/>
      <c r="G522" s="10"/>
      <c r="H522" s="10"/>
      <c r="I522" s="10"/>
      <c r="J522" s="10"/>
      <c r="K522" s="21">
        <v>0.1</v>
      </c>
      <c r="L522" s="11">
        <v>13.3</v>
      </c>
      <c r="M522" s="12">
        <f>ROUND(K522*L522,2)</f>
        <v>1.33</v>
      </c>
    </row>
    <row r="523" spans="1:13" ht="33.75" x14ac:dyDescent="0.25">
      <c r="A523" s="10"/>
      <c r="B523" s="10"/>
      <c r="C523" s="10"/>
      <c r="D523" s="13" t="s">
        <v>421</v>
      </c>
      <c r="E523" s="10"/>
      <c r="F523" s="10"/>
      <c r="G523" s="10"/>
      <c r="H523" s="10"/>
      <c r="I523" s="10"/>
      <c r="J523" s="10"/>
      <c r="K523" s="10"/>
      <c r="L523" s="10"/>
      <c r="M523" s="10"/>
    </row>
    <row r="524" spans="1:13" ht="22.5" x14ac:dyDescent="0.25">
      <c r="A524" s="9" t="s">
        <v>422</v>
      </c>
      <c r="B524" s="9" t="s">
        <v>37</v>
      </c>
      <c r="C524" s="9" t="s">
        <v>38</v>
      </c>
      <c r="D524" s="13" t="s">
        <v>423</v>
      </c>
      <c r="E524" s="10"/>
      <c r="F524" s="10"/>
      <c r="G524" s="10"/>
      <c r="H524" s="10"/>
      <c r="I524" s="10"/>
      <c r="J524" s="10"/>
      <c r="K524" s="21">
        <v>0.42</v>
      </c>
      <c r="L524" s="11">
        <v>29.34</v>
      </c>
      <c r="M524" s="12">
        <f>ROUND(K524*L524,2)</f>
        <v>12.32</v>
      </c>
    </row>
    <row r="525" spans="1:13" ht="22.5" x14ac:dyDescent="0.25">
      <c r="A525" s="10"/>
      <c r="B525" s="10"/>
      <c r="C525" s="10"/>
      <c r="D525" s="13" t="s">
        <v>423</v>
      </c>
      <c r="E525" s="10"/>
      <c r="F525" s="10"/>
      <c r="G525" s="10"/>
      <c r="H525" s="10"/>
      <c r="I525" s="10"/>
      <c r="J525" s="10"/>
      <c r="K525" s="10"/>
      <c r="L525" s="10"/>
      <c r="M525" s="10"/>
    </row>
    <row r="526" spans="1:13" ht="22.5" x14ac:dyDescent="0.25">
      <c r="A526" s="9" t="s">
        <v>424</v>
      </c>
      <c r="B526" s="9" t="s">
        <v>37</v>
      </c>
      <c r="C526" s="9" t="s">
        <v>38</v>
      </c>
      <c r="D526" s="13" t="s">
        <v>425</v>
      </c>
      <c r="E526" s="10"/>
      <c r="F526" s="10"/>
      <c r="G526" s="10"/>
      <c r="H526" s="10"/>
      <c r="I526" s="10"/>
      <c r="J526" s="10"/>
      <c r="K526" s="21">
        <v>0.42</v>
      </c>
      <c r="L526" s="11">
        <v>25.28</v>
      </c>
      <c r="M526" s="12">
        <f>ROUND(K526*L526,2)</f>
        <v>10.62</v>
      </c>
    </row>
    <row r="527" spans="1:13" ht="22.5" x14ac:dyDescent="0.25">
      <c r="A527" s="10"/>
      <c r="B527" s="10"/>
      <c r="C527" s="10"/>
      <c r="D527" s="13" t="s">
        <v>425</v>
      </c>
      <c r="E527" s="10"/>
      <c r="F527" s="10"/>
      <c r="G527" s="10"/>
      <c r="H527" s="10"/>
      <c r="I527" s="10"/>
      <c r="J527" s="10"/>
      <c r="K527" s="10"/>
      <c r="L527" s="10"/>
      <c r="M527" s="10"/>
    </row>
    <row r="528" spans="1:13" x14ac:dyDescent="0.25">
      <c r="A528" s="9" t="s">
        <v>42</v>
      </c>
      <c r="B528" s="9" t="s">
        <v>43</v>
      </c>
      <c r="C528" s="9" t="s">
        <v>44</v>
      </c>
      <c r="D528" s="13" t="s">
        <v>45</v>
      </c>
      <c r="E528" s="10"/>
      <c r="F528" s="10"/>
      <c r="G528" s="10"/>
      <c r="H528" s="10"/>
      <c r="I528" s="10"/>
      <c r="J528" s="10"/>
      <c r="K528" s="21">
        <v>0.48299999999999998</v>
      </c>
      <c r="L528" s="11">
        <v>2</v>
      </c>
      <c r="M528" s="12">
        <f>ROUND(K528*L528,2)</f>
        <v>0.97</v>
      </c>
    </row>
    <row r="529" spans="1:13" x14ac:dyDescent="0.25">
      <c r="A529" s="10"/>
      <c r="B529" s="10"/>
      <c r="C529" s="10"/>
      <c r="D529" s="30"/>
      <c r="E529" s="9" t="s">
        <v>426</v>
      </c>
      <c r="F529" s="22">
        <v>1</v>
      </c>
      <c r="G529" s="11">
        <v>220</v>
      </c>
      <c r="H529" s="11">
        <v>1</v>
      </c>
      <c r="I529" s="11">
        <v>0</v>
      </c>
      <c r="J529" s="12">
        <f>OR(F529&lt;&gt;0,G529&lt;&gt;0,H529&lt;&gt;0,I529&lt;&gt;0)*(F529 + (F529 = 0))*(G529 + (G529 = 0))*(H529 + (H529 = 0))*(I529 + (I529 = 0))</f>
        <v>220</v>
      </c>
      <c r="K529" s="10"/>
      <c r="L529" s="10"/>
      <c r="M529" s="10"/>
    </row>
    <row r="530" spans="1:13" x14ac:dyDescent="0.25">
      <c r="A530" s="10"/>
      <c r="B530" s="10"/>
      <c r="C530" s="10"/>
      <c r="D530" s="30"/>
      <c r="E530" s="9" t="s">
        <v>427</v>
      </c>
      <c r="F530" s="22">
        <v>1</v>
      </c>
      <c r="G530" s="11">
        <v>152</v>
      </c>
      <c r="H530" s="11">
        <v>0</v>
      </c>
      <c r="I530" s="11">
        <v>0</v>
      </c>
      <c r="J530" s="12">
        <f>OR(F530&lt;&gt;0,G530&lt;&gt;0,H530&lt;&gt;0,I530&lt;&gt;0)*(F530 + (F530 = 0))*(G530 + (G530 = 0))*(H530 + (H530 = 0))*(I530 + (I530 = 0))</f>
        <v>152</v>
      </c>
      <c r="K530" s="10"/>
      <c r="L530" s="10"/>
      <c r="M530" s="10"/>
    </row>
    <row r="531" spans="1:13" x14ac:dyDescent="0.25">
      <c r="A531" s="10"/>
      <c r="B531" s="10"/>
      <c r="C531" s="10"/>
      <c r="D531" s="30"/>
      <c r="E531" s="9" t="s">
        <v>428</v>
      </c>
      <c r="F531" s="22">
        <v>1</v>
      </c>
      <c r="G531" s="11">
        <v>10</v>
      </c>
      <c r="H531" s="11">
        <v>0</v>
      </c>
      <c r="I531" s="11">
        <v>0</v>
      </c>
      <c r="J531" s="12">
        <f>OR(F531&lt;&gt;0,G531&lt;&gt;0,H531&lt;&gt;0,I531&lt;&gt;0)*(F531 + (F531 = 0))*(G531 + (G531 = 0))*(H531 + (H531 = 0))*(I531 + (I531 = 0))</f>
        <v>10</v>
      </c>
      <c r="K531" s="10"/>
      <c r="L531" s="10"/>
      <c r="M531" s="10"/>
    </row>
    <row r="532" spans="1:13" x14ac:dyDescent="0.25">
      <c r="A532" s="10"/>
      <c r="B532" s="10"/>
      <c r="C532" s="10"/>
      <c r="D532" s="30"/>
      <c r="E532" s="10"/>
      <c r="F532" s="10"/>
      <c r="G532" s="10"/>
      <c r="H532" s="10"/>
      <c r="I532" s="10"/>
      <c r="J532" s="14" t="s">
        <v>429</v>
      </c>
      <c r="K532" s="16">
        <f>SUM(J529:J531)</f>
        <v>382</v>
      </c>
      <c r="L532" s="16">
        <f>M514+M516+M518+M520+M522+M524+M526+M528</f>
        <v>49.29</v>
      </c>
      <c r="M532" s="16">
        <f>ROUND(K532*L532,2)</f>
        <v>18828.78</v>
      </c>
    </row>
    <row r="533" spans="1:13" ht="0.95" customHeight="1" x14ac:dyDescent="0.25">
      <c r="A533" s="17"/>
      <c r="B533" s="17"/>
      <c r="C533" s="17"/>
      <c r="D533" s="31"/>
      <c r="E533" s="17"/>
      <c r="F533" s="17"/>
      <c r="G533" s="17"/>
      <c r="H533" s="17"/>
      <c r="I533" s="17"/>
      <c r="J533" s="17"/>
      <c r="K533" s="17"/>
      <c r="L533" s="17"/>
      <c r="M533" s="17"/>
    </row>
    <row r="534" spans="1:13" x14ac:dyDescent="0.25">
      <c r="A534" s="10"/>
      <c r="B534" s="10"/>
      <c r="C534" s="10"/>
      <c r="D534" s="30"/>
      <c r="E534" s="10"/>
      <c r="F534" s="10"/>
      <c r="G534" s="10"/>
      <c r="H534" s="10"/>
      <c r="I534" s="10"/>
      <c r="J534" s="14" t="s">
        <v>430</v>
      </c>
      <c r="K534" s="11">
        <v>1</v>
      </c>
      <c r="L534" s="16">
        <f>M498+M512</f>
        <v>20197.73</v>
      </c>
      <c r="M534" s="16">
        <f>ROUND(K534*L534,2)</f>
        <v>20197.73</v>
      </c>
    </row>
    <row r="535" spans="1:13" ht="0.95" customHeight="1" x14ac:dyDescent="0.25">
      <c r="A535" s="17"/>
      <c r="B535" s="17"/>
      <c r="C535" s="17"/>
      <c r="D535" s="31"/>
      <c r="E535" s="17"/>
      <c r="F535" s="17"/>
      <c r="G535" s="17"/>
      <c r="H535" s="17"/>
      <c r="I535" s="17"/>
      <c r="J535" s="17"/>
      <c r="K535" s="17"/>
      <c r="L535" s="17"/>
      <c r="M535" s="17"/>
    </row>
    <row r="536" spans="1:13" x14ac:dyDescent="0.25">
      <c r="A536" s="24" t="s">
        <v>431</v>
      </c>
      <c r="B536" s="24" t="s">
        <v>6</v>
      </c>
      <c r="C536" s="24" t="s">
        <v>7</v>
      </c>
      <c r="D536" s="33" t="s">
        <v>432</v>
      </c>
      <c r="E536" s="25"/>
      <c r="F536" s="25"/>
      <c r="G536" s="25"/>
      <c r="H536" s="25"/>
      <c r="I536" s="25"/>
      <c r="J536" s="25"/>
      <c r="K536" s="26">
        <f>K626</f>
        <v>1</v>
      </c>
      <c r="L536" s="26">
        <f>L626</f>
        <v>17594.21</v>
      </c>
      <c r="M536" s="26">
        <f>M626</f>
        <v>17594.21</v>
      </c>
    </row>
    <row r="537" spans="1:13" x14ac:dyDescent="0.25">
      <c r="A537" s="8" t="s">
        <v>433</v>
      </c>
      <c r="B537" s="9" t="s">
        <v>10</v>
      </c>
      <c r="C537" s="9" t="s">
        <v>434</v>
      </c>
      <c r="D537" s="13" t="s">
        <v>435</v>
      </c>
      <c r="E537" s="10"/>
      <c r="F537" s="10"/>
      <c r="G537" s="10"/>
      <c r="H537" s="10"/>
      <c r="I537" s="10"/>
      <c r="J537" s="10"/>
      <c r="K537" s="12">
        <f>K548</f>
        <v>36</v>
      </c>
      <c r="L537" s="12">
        <f>L548</f>
        <v>360.5</v>
      </c>
      <c r="M537" s="12">
        <f>M548</f>
        <v>12978</v>
      </c>
    </row>
    <row r="538" spans="1:13" ht="258.75" x14ac:dyDescent="0.25">
      <c r="A538" s="10"/>
      <c r="B538" s="10"/>
      <c r="C538" s="10"/>
      <c r="D538" s="13" t="s">
        <v>436</v>
      </c>
      <c r="E538" s="10"/>
      <c r="F538" s="10"/>
      <c r="G538" s="10"/>
      <c r="H538" s="10"/>
      <c r="I538" s="10"/>
      <c r="J538" s="10"/>
      <c r="K538" s="10"/>
      <c r="L538" s="10"/>
      <c r="M538" s="10"/>
    </row>
    <row r="539" spans="1:13" x14ac:dyDescent="0.25">
      <c r="A539" s="9" t="s">
        <v>437</v>
      </c>
      <c r="B539" s="9" t="s">
        <v>30</v>
      </c>
      <c r="C539" s="9" t="s">
        <v>7</v>
      </c>
      <c r="D539" s="13" t="s">
        <v>438</v>
      </c>
      <c r="E539" s="10"/>
      <c r="F539" s="10"/>
      <c r="G539" s="10"/>
      <c r="H539" s="10"/>
      <c r="I539" s="10"/>
      <c r="J539" s="10"/>
      <c r="K539" s="21">
        <v>1</v>
      </c>
      <c r="L539" s="11">
        <v>315.20999999999998</v>
      </c>
      <c r="M539" s="12">
        <f>ROUND(K539*L539,2)</f>
        <v>315.20999999999998</v>
      </c>
    </row>
    <row r="540" spans="1:13" x14ac:dyDescent="0.25">
      <c r="A540" s="9" t="s">
        <v>114</v>
      </c>
      <c r="B540" s="9" t="s">
        <v>37</v>
      </c>
      <c r="C540" s="9" t="s">
        <v>38</v>
      </c>
      <c r="D540" s="13" t="s">
        <v>115</v>
      </c>
      <c r="E540" s="10"/>
      <c r="F540" s="10"/>
      <c r="G540" s="10"/>
      <c r="H540" s="10"/>
      <c r="I540" s="10"/>
      <c r="J540" s="10"/>
      <c r="K540" s="21">
        <v>0.7</v>
      </c>
      <c r="L540" s="11">
        <v>29.34</v>
      </c>
      <c r="M540" s="12">
        <f>ROUND(K540*L540,2)</f>
        <v>20.54</v>
      </c>
    </row>
    <row r="541" spans="1:13" x14ac:dyDescent="0.25">
      <c r="A541" s="10"/>
      <c r="B541" s="10"/>
      <c r="C541" s="10"/>
      <c r="D541" s="13" t="s">
        <v>115</v>
      </c>
      <c r="E541" s="10"/>
      <c r="F541" s="10"/>
      <c r="G541" s="10"/>
      <c r="H541" s="10"/>
      <c r="I541" s="10"/>
      <c r="J541" s="10"/>
      <c r="K541" s="10"/>
      <c r="L541" s="10"/>
      <c r="M541" s="10"/>
    </row>
    <row r="542" spans="1:13" x14ac:dyDescent="0.25">
      <c r="A542" s="9" t="s">
        <v>116</v>
      </c>
      <c r="B542" s="9" t="s">
        <v>37</v>
      </c>
      <c r="C542" s="9" t="s">
        <v>38</v>
      </c>
      <c r="D542" s="13" t="s">
        <v>117</v>
      </c>
      <c r="E542" s="10"/>
      <c r="F542" s="10"/>
      <c r="G542" s="10"/>
      <c r="H542" s="10"/>
      <c r="I542" s="10"/>
      <c r="J542" s="10"/>
      <c r="K542" s="21">
        <v>0.7</v>
      </c>
      <c r="L542" s="11">
        <v>25.25</v>
      </c>
      <c r="M542" s="12">
        <f>ROUND(K542*L542,2)</f>
        <v>17.68</v>
      </c>
    </row>
    <row r="543" spans="1:13" x14ac:dyDescent="0.25">
      <c r="A543" s="10"/>
      <c r="B543" s="10"/>
      <c r="C543" s="10"/>
      <c r="D543" s="13" t="s">
        <v>117</v>
      </c>
      <c r="E543" s="10"/>
      <c r="F543" s="10"/>
      <c r="G543" s="10"/>
      <c r="H543" s="10"/>
      <c r="I543" s="10"/>
      <c r="J543" s="10"/>
      <c r="K543" s="10"/>
      <c r="L543" s="10"/>
      <c r="M543" s="10"/>
    </row>
    <row r="544" spans="1:13" x14ac:dyDescent="0.25">
      <c r="A544" s="9" t="s">
        <v>42</v>
      </c>
      <c r="B544" s="9" t="s">
        <v>43</v>
      </c>
      <c r="C544" s="9" t="s">
        <v>44</v>
      </c>
      <c r="D544" s="13" t="s">
        <v>45</v>
      </c>
      <c r="E544" s="10"/>
      <c r="F544" s="10"/>
      <c r="G544" s="10"/>
      <c r="H544" s="10"/>
      <c r="I544" s="10"/>
      <c r="J544" s="10"/>
      <c r="K544" s="21">
        <v>3.5339999999999998</v>
      </c>
      <c r="L544" s="11">
        <v>2</v>
      </c>
      <c r="M544" s="12">
        <f>ROUND(K544*L544,2)</f>
        <v>7.07</v>
      </c>
    </row>
    <row r="545" spans="1:13" x14ac:dyDescent="0.25">
      <c r="A545" s="10"/>
      <c r="B545" s="10"/>
      <c r="C545" s="10"/>
      <c r="D545" s="30"/>
      <c r="E545" s="9" t="s">
        <v>439</v>
      </c>
      <c r="F545" s="22">
        <v>12</v>
      </c>
      <c r="G545" s="11">
        <v>0</v>
      </c>
      <c r="H545" s="11">
        <v>0</v>
      </c>
      <c r="I545" s="11">
        <v>0</v>
      </c>
      <c r="J545" s="12">
        <f>OR(F545&lt;&gt;0,G545&lt;&gt;0,H545&lt;&gt;0,I545&lt;&gt;0)*(F545 + (F545 = 0))*(G545 + (G545 = 0))*(H545 + (H545 = 0))*(I545 + (I545 = 0))</f>
        <v>12</v>
      </c>
      <c r="K545" s="10"/>
      <c r="L545" s="10"/>
      <c r="M545" s="10"/>
    </row>
    <row r="546" spans="1:13" x14ac:dyDescent="0.25">
      <c r="A546" s="10"/>
      <c r="B546" s="10"/>
      <c r="C546" s="10"/>
      <c r="D546" s="30"/>
      <c r="E546" s="9" t="s">
        <v>440</v>
      </c>
      <c r="F546" s="22">
        <v>12</v>
      </c>
      <c r="G546" s="11">
        <v>0</v>
      </c>
      <c r="H546" s="11">
        <v>0</v>
      </c>
      <c r="I546" s="11">
        <v>0</v>
      </c>
      <c r="J546" s="12">
        <f>OR(F546&lt;&gt;0,G546&lt;&gt;0,H546&lt;&gt;0,I546&lt;&gt;0)*(F546 + (F546 = 0))*(G546 + (G546 = 0))*(H546 + (H546 = 0))*(I546 + (I546 = 0))</f>
        <v>12</v>
      </c>
      <c r="K546" s="10"/>
      <c r="L546" s="10"/>
      <c r="M546" s="10"/>
    </row>
    <row r="547" spans="1:13" x14ac:dyDescent="0.25">
      <c r="A547" s="10"/>
      <c r="B547" s="10"/>
      <c r="C547" s="10"/>
      <c r="D547" s="30"/>
      <c r="E547" s="9" t="s">
        <v>441</v>
      </c>
      <c r="F547" s="22">
        <v>12</v>
      </c>
      <c r="G547" s="11">
        <v>0</v>
      </c>
      <c r="H547" s="11">
        <v>0</v>
      </c>
      <c r="I547" s="11">
        <v>0</v>
      </c>
      <c r="J547" s="12">
        <f>OR(F547&lt;&gt;0,G547&lt;&gt;0,H547&lt;&gt;0,I547&lt;&gt;0)*(F547 + (F547 = 0))*(G547 + (G547 = 0))*(H547 + (H547 = 0))*(I547 + (I547 = 0))</f>
        <v>12</v>
      </c>
      <c r="K547" s="10"/>
      <c r="L547" s="10"/>
      <c r="M547" s="10"/>
    </row>
    <row r="548" spans="1:13" x14ac:dyDescent="0.25">
      <c r="A548" s="10"/>
      <c r="B548" s="10"/>
      <c r="C548" s="10"/>
      <c r="D548" s="30"/>
      <c r="E548" s="10"/>
      <c r="F548" s="10"/>
      <c r="G548" s="10"/>
      <c r="H548" s="10"/>
      <c r="I548" s="10"/>
      <c r="J548" s="14" t="s">
        <v>442</v>
      </c>
      <c r="K548" s="16">
        <f>SUM(J545:J547)*1</f>
        <v>36</v>
      </c>
      <c r="L548" s="16">
        <f>M539+M540+M542+M544</f>
        <v>360.5</v>
      </c>
      <c r="M548" s="16">
        <f>ROUND(K548*L548,2)</f>
        <v>12978</v>
      </c>
    </row>
    <row r="549" spans="1:13" ht="0.95" customHeight="1" x14ac:dyDescent="0.25">
      <c r="A549" s="17"/>
      <c r="B549" s="17"/>
      <c r="C549" s="17"/>
      <c r="D549" s="31"/>
      <c r="E549" s="17"/>
      <c r="F549" s="17"/>
      <c r="G549" s="17"/>
      <c r="H549" s="17"/>
      <c r="I549" s="17"/>
      <c r="J549" s="17"/>
      <c r="K549" s="17"/>
      <c r="L549" s="17"/>
      <c r="M549" s="17"/>
    </row>
    <row r="550" spans="1:13" x14ac:dyDescent="0.25">
      <c r="A550" s="8" t="s">
        <v>443</v>
      </c>
      <c r="B550" s="9" t="s">
        <v>10</v>
      </c>
      <c r="C550" s="9" t="s">
        <v>434</v>
      </c>
      <c r="D550" s="13" t="s">
        <v>444</v>
      </c>
      <c r="E550" s="10"/>
      <c r="F550" s="10"/>
      <c r="G550" s="10"/>
      <c r="H550" s="10"/>
      <c r="I550" s="10"/>
      <c r="J550" s="10"/>
      <c r="K550" s="12">
        <f>K559</f>
        <v>6</v>
      </c>
      <c r="L550" s="12">
        <f>L559</f>
        <v>357.1</v>
      </c>
      <c r="M550" s="12">
        <f>M559</f>
        <v>2142.6</v>
      </c>
    </row>
    <row r="551" spans="1:13" ht="258.75" x14ac:dyDescent="0.25">
      <c r="A551" s="10"/>
      <c r="B551" s="10"/>
      <c r="C551" s="10"/>
      <c r="D551" s="13" t="s">
        <v>445</v>
      </c>
      <c r="E551" s="10"/>
      <c r="F551" s="10"/>
      <c r="G551" s="10"/>
      <c r="H551" s="10"/>
      <c r="I551" s="10"/>
      <c r="J551" s="10"/>
      <c r="K551" s="10"/>
      <c r="L551" s="10"/>
      <c r="M551" s="10"/>
    </row>
    <row r="552" spans="1:13" x14ac:dyDescent="0.25">
      <c r="A552" s="9" t="s">
        <v>114</v>
      </c>
      <c r="B552" s="9" t="s">
        <v>37</v>
      </c>
      <c r="C552" s="9" t="s">
        <v>38</v>
      </c>
      <c r="D552" s="13" t="s">
        <v>115</v>
      </c>
      <c r="E552" s="10"/>
      <c r="F552" s="10"/>
      <c r="G552" s="10"/>
      <c r="H552" s="10"/>
      <c r="I552" s="10"/>
      <c r="J552" s="10"/>
      <c r="K552" s="21">
        <v>0.7</v>
      </c>
      <c r="L552" s="11">
        <v>29.34</v>
      </c>
      <c r="M552" s="12">
        <f>ROUND(K552*L552,2)</f>
        <v>20.54</v>
      </c>
    </row>
    <row r="553" spans="1:13" x14ac:dyDescent="0.25">
      <c r="A553" s="10"/>
      <c r="B553" s="10"/>
      <c r="C553" s="10"/>
      <c r="D553" s="13" t="s">
        <v>115</v>
      </c>
      <c r="E553" s="10"/>
      <c r="F553" s="10"/>
      <c r="G553" s="10"/>
      <c r="H553" s="10"/>
      <c r="I553" s="10"/>
      <c r="J553" s="10"/>
      <c r="K553" s="10"/>
      <c r="L553" s="10"/>
      <c r="M553" s="10"/>
    </row>
    <row r="554" spans="1:13" x14ac:dyDescent="0.25">
      <c r="A554" s="9" t="s">
        <v>116</v>
      </c>
      <c r="B554" s="9" t="s">
        <v>37</v>
      </c>
      <c r="C554" s="9" t="s">
        <v>38</v>
      </c>
      <c r="D554" s="13" t="s">
        <v>117</v>
      </c>
      <c r="E554" s="10"/>
      <c r="F554" s="10"/>
      <c r="G554" s="10"/>
      <c r="H554" s="10"/>
      <c r="I554" s="10"/>
      <c r="J554" s="10"/>
      <c r="K554" s="21">
        <v>0.7</v>
      </c>
      <c r="L554" s="11">
        <v>25.25</v>
      </c>
      <c r="M554" s="12">
        <f>ROUND(K554*L554,2)</f>
        <v>17.68</v>
      </c>
    </row>
    <row r="555" spans="1:13" x14ac:dyDescent="0.25">
      <c r="A555" s="10"/>
      <c r="B555" s="10"/>
      <c r="C555" s="10"/>
      <c r="D555" s="13" t="s">
        <v>117</v>
      </c>
      <c r="E555" s="10"/>
      <c r="F555" s="10"/>
      <c r="G555" s="10"/>
      <c r="H555" s="10"/>
      <c r="I555" s="10"/>
      <c r="J555" s="10"/>
      <c r="K555" s="10"/>
      <c r="L555" s="10"/>
      <c r="M555" s="10"/>
    </row>
    <row r="556" spans="1:13" x14ac:dyDescent="0.25">
      <c r="A556" s="9" t="s">
        <v>42</v>
      </c>
      <c r="B556" s="9" t="s">
        <v>43</v>
      </c>
      <c r="C556" s="9" t="s">
        <v>44</v>
      </c>
      <c r="D556" s="13" t="s">
        <v>45</v>
      </c>
      <c r="E556" s="10"/>
      <c r="F556" s="10"/>
      <c r="G556" s="10"/>
      <c r="H556" s="10"/>
      <c r="I556" s="10"/>
      <c r="J556" s="10"/>
      <c r="K556" s="21">
        <v>0.38200000000000001</v>
      </c>
      <c r="L556" s="11">
        <v>2</v>
      </c>
      <c r="M556" s="12">
        <f>ROUND(K556*L556,2)</f>
        <v>0.76</v>
      </c>
    </row>
    <row r="557" spans="1:13" x14ac:dyDescent="0.25">
      <c r="A557" s="9" t="s">
        <v>446</v>
      </c>
      <c r="B557" s="9" t="s">
        <v>30</v>
      </c>
      <c r="C557" s="9" t="s">
        <v>7</v>
      </c>
      <c r="D557" s="13" t="s">
        <v>447</v>
      </c>
      <c r="E557" s="10"/>
      <c r="F557" s="10"/>
      <c r="G557" s="10"/>
      <c r="H557" s="10"/>
      <c r="I557" s="10"/>
      <c r="J557" s="10"/>
      <c r="K557" s="21">
        <v>1</v>
      </c>
      <c r="L557" s="11">
        <v>318.12</v>
      </c>
      <c r="M557" s="12">
        <f>ROUND(K557*L557,2)</f>
        <v>318.12</v>
      </c>
    </row>
    <row r="558" spans="1:13" x14ac:dyDescent="0.25">
      <c r="A558" s="10"/>
      <c r="B558" s="10"/>
      <c r="C558" s="10"/>
      <c r="D558" s="30"/>
      <c r="E558" s="9" t="s">
        <v>448</v>
      </c>
      <c r="F558" s="22">
        <v>6</v>
      </c>
      <c r="G558" s="11">
        <v>0</v>
      </c>
      <c r="H558" s="11">
        <v>0</v>
      </c>
      <c r="I558" s="11">
        <v>0</v>
      </c>
      <c r="J558" s="12">
        <f>OR(F558&lt;&gt;0,G558&lt;&gt;0,H558&lt;&gt;0,I558&lt;&gt;0)*(F558 + (F558 = 0))*(G558 + (G558 = 0))*(H558 + (H558 = 0))*(I558 + (I558 = 0))</f>
        <v>6</v>
      </c>
      <c r="K558" s="10"/>
      <c r="L558" s="10"/>
      <c r="M558" s="10"/>
    </row>
    <row r="559" spans="1:13" x14ac:dyDescent="0.25">
      <c r="A559" s="10"/>
      <c r="B559" s="10"/>
      <c r="C559" s="10"/>
      <c r="D559" s="30"/>
      <c r="E559" s="10"/>
      <c r="F559" s="10"/>
      <c r="G559" s="10"/>
      <c r="H559" s="10"/>
      <c r="I559" s="10"/>
      <c r="J559" s="14" t="s">
        <v>449</v>
      </c>
      <c r="K559" s="16">
        <f>J558*1</f>
        <v>6</v>
      </c>
      <c r="L559" s="16">
        <f>M552+M554+M556+M557</f>
        <v>357.1</v>
      </c>
      <c r="M559" s="16">
        <f>ROUND(K559*L559,2)</f>
        <v>2142.6</v>
      </c>
    </row>
    <row r="560" spans="1:13" ht="0.95" customHeight="1" x14ac:dyDescent="0.25">
      <c r="A560" s="17"/>
      <c r="B560" s="17"/>
      <c r="C560" s="17"/>
      <c r="D560" s="31"/>
      <c r="E560" s="17"/>
      <c r="F560" s="17"/>
      <c r="G560" s="17"/>
      <c r="H560" s="17"/>
      <c r="I560" s="17"/>
      <c r="J560" s="17"/>
      <c r="K560" s="17"/>
      <c r="L560" s="17"/>
      <c r="M560" s="17"/>
    </row>
    <row r="561" spans="1:13" x14ac:dyDescent="0.25">
      <c r="A561" s="8" t="s">
        <v>450</v>
      </c>
      <c r="B561" s="9" t="s">
        <v>10</v>
      </c>
      <c r="C561" s="9" t="s">
        <v>434</v>
      </c>
      <c r="D561" s="13" t="s">
        <v>451</v>
      </c>
      <c r="E561" s="10"/>
      <c r="F561" s="10"/>
      <c r="G561" s="10"/>
      <c r="H561" s="10"/>
      <c r="I561" s="10"/>
      <c r="J561" s="10"/>
      <c r="K561" s="12">
        <f>K569</f>
        <v>4</v>
      </c>
      <c r="L561" s="12">
        <f>L569</f>
        <v>391.98</v>
      </c>
      <c r="M561" s="12">
        <f>M569</f>
        <v>1567.92</v>
      </c>
    </row>
    <row r="562" spans="1:13" ht="146.25" x14ac:dyDescent="0.25">
      <c r="A562" s="10"/>
      <c r="B562" s="10"/>
      <c r="C562" s="10"/>
      <c r="D562" s="13" t="s">
        <v>452</v>
      </c>
      <c r="E562" s="10"/>
      <c r="F562" s="10"/>
      <c r="G562" s="10"/>
      <c r="H562" s="10"/>
      <c r="I562" s="10"/>
      <c r="J562" s="10"/>
      <c r="K562" s="10"/>
      <c r="L562" s="10"/>
      <c r="M562" s="10"/>
    </row>
    <row r="563" spans="1:13" x14ac:dyDescent="0.25">
      <c r="A563" s="9" t="s">
        <v>114</v>
      </c>
      <c r="B563" s="9" t="s">
        <v>37</v>
      </c>
      <c r="C563" s="9" t="s">
        <v>38</v>
      </c>
      <c r="D563" s="13" t="s">
        <v>115</v>
      </c>
      <c r="E563" s="10"/>
      <c r="F563" s="10"/>
      <c r="G563" s="10"/>
      <c r="H563" s="10"/>
      <c r="I563" s="10"/>
      <c r="J563" s="10"/>
      <c r="K563" s="21">
        <v>0.7</v>
      </c>
      <c r="L563" s="11">
        <v>29.34</v>
      </c>
      <c r="M563" s="12">
        <f>ROUND(K563*L563,2)</f>
        <v>20.54</v>
      </c>
    </row>
    <row r="564" spans="1:13" x14ac:dyDescent="0.25">
      <c r="A564" s="10"/>
      <c r="B564" s="10"/>
      <c r="C564" s="10"/>
      <c r="D564" s="13" t="s">
        <v>115</v>
      </c>
      <c r="E564" s="10"/>
      <c r="F564" s="10"/>
      <c r="G564" s="10"/>
      <c r="H564" s="10"/>
      <c r="I564" s="10"/>
      <c r="J564" s="10"/>
      <c r="K564" s="10"/>
      <c r="L564" s="10"/>
      <c r="M564" s="10"/>
    </row>
    <row r="565" spans="1:13" x14ac:dyDescent="0.25">
      <c r="A565" s="9" t="s">
        <v>116</v>
      </c>
      <c r="B565" s="9" t="s">
        <v>37</v>
      </c>
      <c r="C565" s="9" t="s">
        <v>38</v>
      </c>
      <c r="D565" s="13" t="s">
        <v>117</v>
      </c>
      <c r="E565" s="10"/>
      <c r="F565" s="10"/>
      <c r="G565" s="10"/>
      <c r="H565" s="10"/>
      <c r="I565" s="10"/>
      <c r="J565" s="10"/>
      <c r="K565" s="21">
        <v>0.7</v>
      </c>
      <c r="L565" s="11">
        <v>25.25</v>
      </c>
      <c r="M565" s="12">
        <f>ROUND(K565*L565,2)</f>
        <v>17.68</v>
      </c>
    </row>
    <row r="566" spans="1:13" x14ac:dyDescent="0.25">
      <c r="A566" s="10"/>
      <c r="B566" s="10"/>
      <c r="C566" s="10"/>
      <c r="D566" s="13" t="s">
        <v>117</v>
      </c>
      <c r="E566" s="10"/>
      <c r="F566" s="10"/>
      <c r="G566" s="10"/>
      <c r="H566" s="10"/>
      <c r="I566" s="10"/>
      <c r="J566" s="10"/>
      <c r="K566" s="10"/>
      <c r="L566" s="10"/>
      <c r="M566" s="10"/>
    </row>
    <row r="567" spans="1:13" x14ac:dyDescent="0.25">
      <c r="A567" s="9" t="s">
        <v>42</v>
      </c>
      <c r="B567" s="9" t="s">
        <v>43</v>
      </c>
      <c r="C567" s="9" t="s">
        <v>44</v>
      </c>
      <c r="D567" s="13" t="s">
        <v>45</v>
      </c>
      <c r="E567" s="10"/>
      <c r="F567" s="10"/>
      <c r="G567" s="10"/>
      <c r="H567" s="10"/>
      <c r="I567" s="10"/>
      <c r="J567" s="10"/>
      <c r="K567" s="21">
        <v>0.38200000000000001</v>
      </c>
      <c r="L567" s="11">
        <v>2</v>
      </c>
      <c r="M567" s="12">
        <f>ROUND(K567*L567,2)</f>
        <v>0.76</v>
      </c>
    </row>
    <row r="568" spans="1:13" ht="22.5" x14ac:dyDescent="0.25">
      <c r="A568" s="9" t="s">
        <v>453</v>
      </c>
      <c r="B568" s="9" t="s">
        <v>30</v>
      </c>
      <c r="C568" s="9" t="s">
        <v>7</v>
      </c>
      <c r="D568" s="13" t="s">
        <v>454</v>
      </c>
      <c r="E568" s="10"/>
      <c r="F568" s="10"/>
      <c r="G568" s="10"/>
      <c r="H568" s="10"/>
      <c r="I568" s="10"/>
      <c r="J568" s="10"/>
      <c r="K568" s="21">
        <v>1</v>
      </c>
      <c r="L568" s="11">
        <v>353</v>
      </c>
      <c r="M568" s="12">
        <f>ROUND(K568*L568,2)</f>
        <v>353</v>
      </c>
    </row>
    <row r="569" spans="1:13" x14ac:dyDescent="0.25">
      <c r="A569" s="10"/>
      <c r="B569" s="10"/>
      <c r="C569" s="10"/>
      <c r="D569" s="30"/>
      <c r="E569" s="10"/>
      <c r="F569" s="10"/>
      <c r="G569" s="10"/>
      <c r="H569" s="10"/>
      <c r="I569" s="10"/>
      <c r="J569" s="14" t="s">
        <v>455</v>
      </c>
      <c r="K569" s="11">
        <v>4</v>
      </c>
      <c r="L569" s="16">
        <f>M563+M565+M567+M568</f>
        <v>391.98</v>
      </c>
      <c r="M569" s="16">
        <f>ROUND(K569*L569,2)</f>
        <v>1567.92</v>
      </c>
    </row>
    <row r="570" spans="1:13" ht="0.95" customHeight="1" x14ac:dyDescent="0.25">
      <c r="A570" s="17"/>
      <c r="B570" s="17"/>
      <c r="C570" s="17"/>
      <c r="D570" s="31"/>
      <c r="E570" s="17"/>
      <c r="F570" s="17"/>
      <c r="G570" s="17"/>
      <c r="H570" s="17"/>
      <c r="I570" s="17"/>
      <c r="J570" s="17"/>
      <c r="K570" s="17"/>
      <c r="L570" s="17"/>
      <c r="M570" s="17"/>
    </row>
    <row r="571" spans="1:13" x14ac:dyDescent="0.25">
      <c r="A571" s="8" t="s">
        <v>456</v>
      </c>
      <c r="B571" s="9" t="s">
        <v>10</v>
      </c>
      <c r="C571" s="9" t="s">
        <v>434</v>
      </c>
      <c r="D571" s="13" t="s">
        <v>457</v>
      </c>
      <c r="E571" s="10"/>
      <c r="F571" s="10"/>
      <c r="G571" s="10"/>
      <c r="H571" s="10"/>
      <c r="I571" s="10"/>
      <c r="J571" s="10"/>
      <c r="K571" s="12">
        <f>K580</f>
        <v>1</v>
      </c>
      <c r="L571" s="12">
        <f>L580</f>
        <v>95.6</v>
      </c>
      <c r="M571" s="12">
        <f>M580</f>
        <v>95.6</v>
      </c>
    </row>
    <row r="572" spans="1:13" ht="146.25" x14ac:dyDescent="0.25">
      <c r="A572" s="10"/>
      <c r="B572" s="10"/>
      <c r="C572" s="10"/>
      <c r="D572" s="13" t="s">
        <v>458</v>
      </c>
      <c r="E572" s="10"/>
      <c r="F572" s="10"/>
      <c r="G572" s="10"/>
      <c r="H572" s="10"/>
      <c r="I572" s="10"/>
      <c r="J572" s="10"/>
      <c r="K572" s="10"/>
      <c r="L572" s="10"/>
      <c r="M572" s="10"/>
    </row>
    <row r="573" spans="1:13" x14ac:dyDescent="0.25">
      <c r="A573" s="9" t="s">
        <v>114</v>
      </c>
      <c r="B573" s="9" t="s">
        <v>37</v>
      </c>
      <c r="C573" s="9" t="s">
        <v>38</v>
      </c>
      <c r="D573" s="13" t="s">
        <v>115</v>
      </c>
      <c r="E573" s="10"/>
      <c r="F573" s="10"/>
      <c r="G573" s="10"/>
      <c r="H573" s="10"/>
      <c r="I573" s="10"/>
      <c r="J573" s="10"/>
      <c r="K573" s="21">
        <v>0.7</v>
      </c>
      <c r="L573" s="11">
        <v>29.34</v>
      </c>
      <c r="M573" s="12">
        <f>ROUND(K573*L573,2)</f>
        <v>20.54</v>
      </c>
    </row>
    <row r="574" spans="1:13" x14ac:dyDescent="0.25">
      <c r="A574" s="10"/>
      <c r="B574" s="10"/>
      <c r="C574" s="10"/>
      <c r="D574" s="13" t="s">
        <v>115</v>
      </c>
      <c r="E574" s="10"/>
      <c r="F574" s="10"/>
      <c r="G574" s="10"/>
      <c r="H574" s="10"/>
      <c r="I574" s="10"/>
      <c r="J574" s="10"/>
      <c r="K574" s="10"/>
      <c r="L574" s="10"/>
      <c r="M574" s="10"/>
    </row>
    <row r="575" spans="1:13" x14ac:dyDescent="0.25">
      <c r="A575" s="9" t="s">
        <v>116</v>
      </c>
      <c r="B575" s="9" t="s">
        <v>37</v>
      </c>
      <c r="C575" s="9" t="s">
        <v>38</v>
      </c>
      <c r="D575" s="13" t="s">
        <v>117</v>
      </c>
      <c r="E575" s="10"/>
      <c r="F575" s="10"/>
      <c r="G575" s="10"/>
      <c r="H575" s="10"/>
      <c r="I575" s="10"/>
      <c r="J575" s="10"/>
      <c r="K575" s="21">
        <v>0.7</v>
      </c>
      <c r="L575" s="11">
        <v>25.25</v>
      </c>
      <c r="M575" s="12">
        <f>ROUND(K575*L575,2)</f>
        <v>17.68</v>
      </c>
    </row>
    <row r="576" spans="1:13" x14ac:dyDescent="0.25">
      <c r="A576" s="10"/>
      <c r="B576" s="10"/>
      <c r="C576" s="10"/>
      <c r="D576" s="13" t="s">
        <v>117</v>
      </c>
      <c r="E576" s="10"/>
      <c r="F576" s="10"/>
      <c r="G576" s="10"/>
      <c r="H576" s="10"/>
      <c r="I576" s="10"/>
      <c r="J576" s="10"/>
      <c r="K576" s="10"/>
      <c r="L576" s="10"/>
      <c r="M576" s="10"/>
    </row>
    <row r="577" spans="1:13" x14ac:dyDescent="0.25">
      <c r="A577" s="9" t="s">
        <v>42</v>
      </c>
      <c r="B577" s="9" t="s">
        <v>43</v>
      </c>
      <c r="C577" s="9" t="s">
        <v>44</v>
      </c>
      <c r="D577" s="13" t="s">
        <v>45</v>
      </c>
      <c r="E577" s="10"/>
      <c r="F577" s="10"/>
      <c r="G577" s="10"/>
      <c r="H577" s="10"/>
      <c r="I577" s="10"/>
      <c r="J577" s="10"/>
      <c r="K577" s="21">
        <v>0.38200000000000001</v>
      </c>
      <c r="L577" s="11">
        <v>2</v>
      </c>
      <c r="M577" s="12">
        <f>ROUND(K577*L577,2)</f>
        <v>0.76</v>
      </c>
    </row>
    <row r="578" spans="1:13" x14ac:dyDescent="0.25">
      <c r="A578" s="9" t="s">
        <v>459</v>
      </c>
      <c r="B578" s="9" t="s">
        <v>30</v>
      </c>
      <c r="C578" s="9" t="s">
        <v>7</v>
      </c>
      <c r="D578" s="13" t="s">
        <v>460</v>
      </c>
      <c r="E578" s="10"/>
      <c r="F578" s="10"/>
      <c r="G578" s="10"/>
      <c r="H578" s="10"/>
      <c r="I578" s="10"/>
      <c r="J578" s="10"/>
      <c r="K578" s="21">
        <v>1</v>
      </c>
      <c r="L578" s="11">
        <v>56.62</v>
      </c>
      <c r="M578" s="12">
        <f>ROUND(K578*L578,2)</f>
        <v>56.62</v>
      </c>
    </row>
    <row r="579" spans="1:13" ht="56.25" x14ac:dyDescent="0.25">
      <c r="A579" s="10"/>
      <c r="B579" s="10"/>
      <c r="C579" s="10"/>
      <c r="D579" s="13" t="s">
        <v>461</v>
      </c>
      <c r="E579" s="10"/>
      <c r="F579" s="10"/>
      <c r="G579" s="10"/>
      <c r="H579" s="10"/>
      <c r="I579" s="10"/>
      <c r="J579" s="10"/>
      <c r="K579" s="10"/>
      <c r="L579" s="10"/>
      <c r="M579" s="10"/>
    </row>
    <row r="580" spans="1:13" x14ac:dyDescent="0.25">
      <c r="A580" s="10"/>
      <c r="B580" s="10"/>
      <c r="C580" s="10"/>
      <c r="D580" s="30"/>
      <c r="E580" s="10"/>
      <c r="F580" s="10"/>
      <c r="G580" s="10"/>
      <c r="H580" s="10"/>
      <c r="I580" s="10"/>
      <c r="J580" s="14" t="s">
        <v>462</v>
      </c>
      <c r="K580" s="11">
        <v>1</v>
      </c>
      <c r="L580" s="16">
        <f>M573+M575+M577+M578</f>
        <v>95.6</v>
      </c>
      <c r="M580" s="16">
        <f>ROUND(K580*L580,2)</f>
        <v>95.6</v>
      </c>
    </row>
    <row r="581" spans="1:13" ht="0.95" customHeight="1" x14ac:dyDescent="0.25">
      <c r="A581" s="17"/>
      <c r="B581" s="17"/>
      <c r="C581" s="17"/>
      <c r="D581" s="31"/>
      <c r="E581" s="17"/>
      <c r="F581" s="17"/>
      <c r="G581" s="17"/>
      <c r="H581" s="17"/>
      <c r="I581" s="17"/>
      <c r="J581" s="17"/>
      <c r="K581" s="17"/>
      <c r="L581" s="17"/>
      <c r="M581" s="17"/>
    </row>
    <row r="582" spans="1:13" x14ac:dyDescent="0.25">
      <c r="A582" s="8" t="s">
        <v>463</v>
      </c>
      <c r="B582" s="9" t="s">
        <v>10</v>
      </c>
      <c r="C582" s="9" t="s">
        <v>434</v>
      </c>
      <c r="D582" s="13" t="s">
        <v>464</v>
      </c>
      <c r="E582" s="10"/>
      <c r="F582" s="10"/>
      <c r="G582" s="10"/>
      <c r="H582" s="10"/>
      <c r="I582" s="10"/>
      <c r="J582" s="10"/>
      <c r="K582" s="12">
        <f>K591</f>
        <v>2</v>
      </c>
      <c r="L582" s="12">
        <f>L591</f>
        <v>110.68</v>
      </c>
      <c r="M582" s="12">
        <f>M591</f>
        <v>221.36</v>
      </c>
    </row>
    <row r="583" spans="1:13" ht="146.25" x14ac:dyDescent="0.25">
      <c r="A583" s="10"/>
      <c r="B583" s="10"/>
      <c r="C583" s="10"/>
      <c r="D583" s="13" t="s">
        <v>465</v>
      </c>
      <c r="E583" s="10"/>
      <c r="F583" s="10"/>
      <c r="G583" s="10"/>
      <c r="H583" s="10"/>
      <c r="I583" s="10"/>
      <c r="J583" s="10"/>
      <c r="K583" s="10"/>
      <c r="L583" s="10"/>
      <c r="M583" s="10"/>
    </row>
    <row r="584" spans="1:13" x14ac:dyDescent="0.25">
      <c r="A584" s="9" t="s">
        <v>114</v>
      </c>
      <c r="B584" s="9" t="s">
        <v>37</v>
      </c>
      <c r="C584" s="9" t="s">
        <v>38</v>
      </c>
      <c r="D584" s="13" t="s">
        <v>115</v>
      </c>
      <c r="E584" s="10"/>
      <c r="F584" s="10"/>
      <c r="G584" s="10"/>
      <c r="H584" s="10"/>
      <c r="I584" s="10"/>
      <c r="J584" s="10"/>
      <c r="K584" s="21">
        <v>0.7</v>
      </c>
      <c r="L584" s="11">
        <v>29.34</v>
      </c>
      <c r="M584" s="12">
        <f>ROUND(K584*L584,2)</f>
        <v>20.54</v>
      </c>
    </row>
    <row r="585" spans="1:13" x14ac:dyDescent="0.25">
      <c r="A585" s="10"/>
      <c r="B585" s="10"/>
      <c r="C585" s="10"/>
      <c r="D585" s="13" t="s">
        <v>115</v>
      </c>
      <c r="E585" s="10"/>
      <c r="F585" s="10"/>
      <c r="G585" s="10"/>
      <c r="H585" s="10"/>
      <c r="I585" s="10"/>
      <c r="J585" s="10"/>
      <c r="K585" s="10"/>
      <c r="L585" s="10"/>
      <c r="M585" s="10"/>
    </row>
    <row r="586" spans="1:13" x14ac:dyDescent="0.25">
      <c r="A586" s="9" t="s">
        <v>116</v>
      </c>
      <c r="B586" s="9" t="s">
        <v>37</v>
      </c>
      <c r="C586" s="9" t="s">
        <v>38</v>
      </c>
      <c r="D586" s="13" t="s">
        <v>117</v>
      </c>
      <c r="E586" s="10"/>
      <c r="F586" s="10"/>
      <c r="G586" s="10"/>
      <c r="H586" s="10"/>
      <c r="I586" s="10"/>
      <c r="J586" s="10"/>
      <c r="K586" s="21">
        <v>0.7</v>
      </c>
      <c r="L586" s="11">
        <v>25.25</v>
      </c>
      <c r="M586" s="12">
        <f>ROUND(K586*L586,2)</f>
        <v>17.68</v>
      </c>
    </row>
    <row r="587" spans="1:13" x14ac:dyDescent="0.25">
      <c r="A587" s="10"/>
      <c r="B587" s="10"/>
      <c r="C587" s="10"/>
      <c r="D587" s="13" t="s">
        <v>117</v>
      </c>
      <c r="E587" s="10"/>
      <c r="F587" s="10"/>
      <c r="G587" s="10"/>
      <c r="H587" s="10"/>
      <c r="I587" s="10"/>
      <c r="J587" s="10"/>
      <c r="K587" s="10"/>
      <c r="L587" s="10"/>
      <c r="M587" s="10"/>
    </row>
    <row r="588" spans="1:13" x14ac:dyDescent="0.25">
      <c r="A588" s="9" t="s">
        <v>42</v>
      </c>
      <c r="B588" s="9" t="s">
        <v>43</v>
      </c>
      <c r="C588" s="9" t="s">
        <v>44</v>
      </c>
      <c r="D588" s="13" t="s">
        <v>45</v>
      </c>
      <c r="E588" s="10"/>
      <c r="F588" s="10"/>
      <c r="G588" s="10"/>
      <c r="H588" s="10"/>
      <c r="I588" s="10"/>
      <c r="J588" s="10"/>
      <c r="K588" s="21">
        <v>0.38200000000000001</v>
      </c>
      <c r="L588" s="11">
        <v>2</v>
      </c>
      <c r="M588" s="12">
        <f>ROUND(K588*L588,2)</f>
        <v>0.76</v>
      </c>
    </row>
    <row r="589" spans="1:13" x14ac:dyDescent="0.25">
      <c r="A589" s="9" t="s">
        <v>466</v>
      </c>
      <c r="B589" s="9" t="s">
        <v>30</v>
      </c>
      <c r="C589" s="9" t="s">
        <v>7</v>
      </c>
      <c r="D589" s="13" t="s">
        <v>467</v>
      </c>
      <c r="E589" s="10"/>
      <c r="F589" s="10"/>
      <c r="G589" s="10"/>
      <c r="H589" s="10"/>
      <c r="I589" s="10"/>
      <c r="J589" s="10"/>
      <c r="K589" s="21">
        <v>1</v>
      </c>
      <c r="L589" s="11">
        <v>71.7</v>
      </c>
      <c r="M589" s="12">
        <f>ROUND(K589*L589,2)</f>
        <v>71.7</v>
      </c>
    </row>
    <row r="590" spans="1:13" ht="56.25" x14ac:dyDescent="0.25">
      <c r="A590" s="10"/>
      <c r="B590" s="10"/>
      <c r="C590" s="10"/>
      <c r="D590" s="13" t="s">
        <v>468</v>
      </c>
      <c r="E590" s="10"/>
      <c r="F590" s="10"/>
      <c r="G590" s="10"/>
      <c r="H590" s="10"/>
      <c r="I590" s="10"/>
      <c r="J590" s="10"/>
      <c r="K590" s="10"/>
      <c r="L590" s="10"/>
      <c r="M590" s="10"/>
    </row>
    <row r="591" spans="1:13" x14ac:dyDescent="0.25">
      <c r="A591" s="10"/>
      <c r="B591" s="10"/>
      <c r="C591" s="10"/>
      <c r="D591" s="30"/>
      <c r="E591" s="10"/>
      <c r="F591" s="10"/>
      <c r="G591" s="10"/>
      <c r="H591" s="10"/>
      <c r="I591" s="10"/>
      <c r="J591" s="14" t="s">
        <v>469</v>
      </c>
      <c r="K591" s="11">
        <v>2</v>
      </c>
      <c r="L591" s="16">
        <f>M584+M586+M588+M589</f>
        <v>110.68</v>
      </c>
      <c r="M591" s="16">
        <f>ROUND(K591*L591,2)</f>
        <v>221.36</v>
      </c>
    </row>
    <row r="592" spans="1:13" ht="0.95" customHeight="1" x14ac:dyDescent="0.25">
      <c r="A592" s="17"/>
      <c r="B592" s="17"/>
      <c r="C592" s="17"/>
      <c r="D592" s="31"/>
      <c r="E592" s="17"/>
      <c r="F592" s="17"/>
      <c r="G592" s="17"/>
      <c r="H592" s="17"/>
      <c r="I592" s="17"/>
      <c r="J592" s="17"/>
      <c r="K592" s="17"/>
      <c r="L592" s="17"/>
      <c r="M592" s="17"/>
    </row>
    <row r="593" spans="1:13" x14ac:dyDescent="0.25">
      <c r="A593" s="8" t="s">
        <v>470</v>
      </c>
      <c r="B593" s="9" t="s">
        <v>10</v>
      </c>
      <c r="C593" s="9" t="s">
        <v>434</v>
      </c>
      <c r="D593" s="13" t="s">
        <v>471</v>
      </c>
      <c r="E593" s="10"/>
      <c r="F593" s="10"/>
      <c r="G593" s="10"/>
      <c r="H593" s="10"/>
      <c r="I593" s="10"/>
      <c r="J593" s="10"/>
      <c r="K593" s="12">
        <f>K602</f>
        <v>2</v>
      </c>
      <c r="L593" s="12">
        <f>L602</f>
        <v>115.76</v>
      </c>
      <c r="M593" s="12">
        <f>M602</f>
        <v>231.52</v>
      </c>
    </row>
    <row r="594" spans="1:13" ht="146.25" x14ac:dyDescent="0.25">
      <c r="A594" s="10"/>
      <c r="B594" s="10"/>
      <c r="C594" s="10"/>
      <c r="D594" s="13" t="s">
        <v>472</v>
      </c>
      <c r="E594" s="10"/>
      <c r="F594" s="10"/>
      <c r="G594" s="10"/>
      <c r="H594" s="10"/>
      <c r="I594" s="10"/>
      <c r="J594" s="10"/>
      <c r="K594" s="10"/>
      <c r="L594" s="10"/>
      <c r="M594" s="10"/>
    </row>
    <row r="595" spans="1:13" x14ac:dyDescent="0.25">
      <c r="A595" s="9" t="s">
        <v>114</v>
      </c>
      <c r="B595" s="9" t="s">
        <v>37</v>
      </c>
      <c r="C595" s="9" t="s">
        <v>38</v>
      </c>
      <c r="D595" s="13" t="s">
        <v>115</v>
      </c>
      <c r="E595" s="10"/>
      <c r="F595" s="10"/>
      <c r="G595" s="10"/>
      <c r="H595" s="10"/>
      <c r="I595" s="10"/>
      <c r="J595" s="10"/>
      <c r="K595" s="21">
        <v>0.7</v>
      </c>
      <c r="L595" s="11">
        <v>29.34</v>
      </c>
      <c r="M595" s="12">
        <f>ROUND(K595*L595,2)</f>
        <v>20.54</v>
      </c>
    </row>
    <row r="596" spans="1:13" x14ac:dyDescent="0.25">
      <c r="A596" s="10"/>
      <c r="B596" s="10"/>
      <c r="C596" s="10"/>
      <c r="D596" s="13" t="s">
        <v>115</v>
      </c>
      <c r="E596" s="10"/>
      <c r="F596" s="10"/>
      <c r="G596" s="10"/>
      <c r="H596" s="10"/>
      <c r="I596" s="10"/>
      <c r="J596" s="10"/>
      <c r="K596" s="10"/>
      <c r="L596" s="10"/>
      <c r="M596" s="10"/>
    </row>
    <row r="597" spans="1:13" x14ac:dyDescent="0.25">
      <c r="A597" s="9" t="s">
        <v>116</v>
      </c>
      <c r="B597" s="9" t="s">
        <v>37</v>
      </c>
      <c r="C597" s="9" t="s">
        <v>38</v>
      </c>
      <c r="D597" s="13" t="s">
        <v>117</v>
      </c>
      <c r="E597" s="10"/>
      <c r="F597" s="10"/>
      <c r="G597" s="10"/>
      <c r="H597" s="10"/>
      <c r="I597" s="10"/>
      <c r="J597" s="10"/>
      <c r="K597" s="21">
        <v>0.7</v>
      </c>
      <c r="L597" s="11">
        <v>25.25</v>
      </c>
      <c r="M597" s="12">
        <f>ROUND(K597*L597,2)</f>
        <v>17.68</v>
      </c>
    </row>
    <row r="598" spans="1:13" x14ac:dyDescent="0.25">
      <c r="A598" s="10"/>
      <c r="B598" s="10"/>
      <c r="C598" s="10"/>
      <c r="D598" s="13" t="s">
        <v>117</v>
      </c>
      <c r="E598" s="10"/>
      <c r="F598" s="10"/>
      <c r="G598" s="10"/>
      <c r="H598" s="10"/>
      <c r="I598" s="10"/>
      <c r="J598" s="10"/>
      <c r="K598" s="10"/>
      <c r="L598" s="10"/>
      <c r="M598" s="10"/>
    </row>
    <row r="599" spans="1:13" x14ac:dyDescent="0.25">
      <c r="A599" s="9" t="s">
        <v>42</v>
      </c>
      <c r="B599" s="9" t="s">
        <v>43</v>
      </c>
      <c r="C599" s="9" t="s">
        <v>44</v>
      </c>
      <c r="D599" s="13" t="s">
        <v>45</v>
      </c>
      <c r="E599" s="10"/>
      <c r="F599" s="10"/>
      <c r="G599" s="10"/>
      <c r="H599" s="10"/>
      <c r="I599" s="10"/>
      <c r="J599" s="10"/>
      <c r="K599" s="21">
        <v>0.38200000000000001</v>
      </c>
      <c r="L599" s="11">
        <v>2</v>
      </c>
      <c r="M599" s="12">
        <f>ROUND(K599*L599,2)</f>
        <v>0.76</v>
      </c>
    </row>
    <row r="600" spans="1:13" x14ac:dyDescent="0.25">
      <c r="A600" s="9" t="s">
        <v>473</v>
      </c>
      <c r="B600" s="9" t="s">
        <v>30</v>
      </c>
      <c r="C600" s="9" t="s">
        <v>7</v>
      </c>
      <c r="D600" s="13" t="s">
        <v>474</v>
      </c>
      <c r="E600" s="10"/>
      <c r="F600" s="10"/>
      <c r="G600" s="10"/>
      <c r="H600" s="10"/>
      <c r="I600" s="10"/>
      <c r="J600" s="10"/>
      <c r="K600" s="21">
        <v>1</v>
      </c>
      <c r="L600" s="11">
        <v>76.78</v>
      </c>
      <c r="M600" s="12">
        <f>ROUND(K600*L600,2)</f>
        <v>76.78</v>
      </c>
    </row>
    <row r="601" spans="1:13" ht="56.25" x14ac:dyDescent="0.25">
      <c r="A601" s="10"/>
      <c r="B601" s="10"/>
      <c r="C601" s="10"/>
      <c r="D601" s="13" t="s">
        <v>468</v>
      </c>
      <c r="E601" s="10"/>
      <c r="F601" s="10"/>
      <c r="G601" s="10"/>
      <c r="H601" s="10"/>
      <c r="I601" s="10"/>
      <c r="J601" s="10"/>
      <c r="K601" s="10"/>
      <c r="L601" s="10"/>
      <c r="M601" s="10"/>
    </row>
    <row r="602" spans="1:13" x14ac:dyDescent="0.25">
      <c r="A602" s="10"/>
      <c r="B602" s="10"/>
      <c r="C602" s="10"/>
      <c r="D602" s="30"/>
      <c r="E602" s="10"/>
      <c r="F602" s="10"/>
      <c r="G602" s="10"/>
      <c r="H602" s="10"/>
      <c r="I602" s="10"/>
      <c r="J602" s="14" t="s">
        <v>475</v>
      </c>
      <c r="K602" s="11">
        <v>2</v>
      </c>
      <c r="L602" s="16">
        <f>M595+M597+M599+M600</f>
        <v>115.76</v>
      </c>
      <c r="M602" s="16">
        <f>ROUND(K602*L602,2)</f>
        <v>231.52</v>
      </c>
    </row>
    <row r="603" spans="1:13" ht="0.95" customHeight="1" x14ac:dyDescent="0.25">
      <c r="A603" s="17"/>
      <c r="B603" s="17"/>
      <c r="C603" s="17"/>
      <c r="D603" s="31"/>
      <c r="E603" s="17"/>
      <c r="F603" s="17"/>
      <c r="G603" s="17"/>
      <c r="H603" s="17"/>
      <c r="I603" s="17"/>
      <c r="J603" s="17"/>
      <c r="K603" s="17"/>
      <c r="L603" s="17"/>
      <c r="M603" s="17"/>
    </row>
    <row r="604" spans="1:13" x14ac:dyDescent="0.25">
      <c r="A604" s="8" t="s">
        <v>476</v>
      </c>
      <c r="B604" s="9" t="s">
        <v>10</v>
      </c>
      <c r="C604" s="9" t="s">
        <v>434</v>
      </c>
      <c r="D604" s="13" t="s">
        <v>477</v>
      </c>
      <c r="E604" s="10"/>
      <c r="F604" s="10"/>
      <c r="G604" s="10"/>
      <c r="H604" s="10"/>
      <c r="I604" s="10"/>
      <c r="J604" s="10"/>
      <c r="K604" s="12">
        <f>K613</f>
        <v>2</v>
      </c>
      <c r="L604" s="12">
        <f>L613</f>
        <v>117.43</v>
      </c>
      <c r="M604" s="12">
        <f>M613</f>
        <v>234.86</v>
      </c>
    </row>
    <row r="605" spans="1:13" ht="146.25" x14ac:dyDescent="0.25">
      <c r="A605" s="10"/>
      <c r="B605" s="10"/>
      <c r="C605" s="10"/>
      <c r="D605" s="13" t="s">
        <v>478</v>
      </c>
      <c r="E605" s="10"/>
      <c r="F605" s="10"/>
      <c r="G605" s="10"/>
      <c r="H605" s="10"/>
      <c r="I605" s="10"/>
      <c r="J605" s="10"/>
      <c r="K605" s="10"/>
      <c r="L605" s="10"/>
      <c r="M605" s="10"/>
    </row>
    <row r="606" spans="1:13" x14ac:dyDescent="0.25">
      <c r="A606" s="9" t="s">
        <v>114</v>
      </c>
      <c r="B606" s="9" t="s">
        <v>37</v>
      </c>
      <c r="C606" s="9" t="s">
        <v>38</v>
      </c>
      <c r="D606" s="13" t="s">
        <v>115</v>
      </c>
      <c r="E606" s="10"/>
      <c r="F606" s="10"/>
      <c r="G606" s="10"/>
      <c r="H606" s="10"/>
      <c r="I606" s="10"/>
      <c r="J606" s="10"/>
      <c r="K606" s="21">
        <v>0.7</v>
      </c>
      <c r="L606" s="11">
        <v>29.34</v>
      </c>
      <c r="M606" s="12">
        <f>ROUND(K606*L606,2)</f>
        <v>20.54</v>
      </c>
    </row>
    <row r="607" spans="1:13" x14ac:dyDescent="0.25">
      <c r="A607" s="10"/>
      <c r="B607" s="10"/>
      <c r="C607" s="10"/>
      <c r="D607" s="13" t="s">
        <v>115</v>
      </c>
      <c r="E607" s="10"/>
      <c r="F607" s="10"/>
      <c r="G607" s="10"/>
      <c r="H607" s="10"/>
      <c r="I607" s="10"/>
      <c r="J607" s="10"/>
      <c r="K607" s="10"/>
      <c r="L607" s="10"/>
      <c r="M607" s="10"/>
    </row>
    <row r="608" spans="1:13" x14ac:dyDescent="0.25">
      <c r="A608" s="9" t="s">
        <v>116</v>
      </c>
      <c r="B608" s="9" t="s">
        <v>37</v>
      </c>
      <c r="C608" s="9" t="s">
        <v>38</v>
      </c>
      <c r="D608" s="13" t="s">
        <v>117</v>
      </c>
      <c r="E608" s="10"/>
      <c r="F608" s="10"/>
      <c r="G608" s="10"/>
      <c r="H608" s="10"/>
      <c r="I608" s="10"/>
      <c r="J608" s="10"/>
      <c r="K608" s="21">
        <v>0.7</v>
      </c>
      <c r="L608" s="11">
        <v>25.25</v>
      </c>
      <c r="M608" s="12">
        <f>ROUND(K608*L608,2)</f>
        <v>17.68</v>
      </c>
    </row>
    <row r="609" spans="1:13" x14ac:dyDescent="0.25">
      <c r="A609" s="10"/>
      <c r="B609" s="10"/>
      <c r="C609" s="10"/>
      <c r="D609" s="13" t="s">
        <v>117</v>
      </c>
      <c r="E609" s="10"/>
      <c r="F609" s="10"/>
      <c r="G609" s="10"/>
      <c r="H609" s="10"/>
      <c r="I609" s="10"/>
      <c r="J609" s="10"/>
      <c r="K609" s="10"/>
      <c r="L609" s="10"/>
      <c r="M609" s="10"/>
    </row>
    <row r="610" spans="1:13" x14ac:dyDescent="0.25">
      <c r="A610" s="9" t="s">
        <v>42</v>
      </c>
      <c r="B610" s="9" t="s">
        <v>43</v>
      </c>
      <c r="C610" s="9" t="s">
        <v>44</v>
      </c>
      <c r="D610" s="13" t="s">
        <v>45</v>
      </c>
      <c r="E610" s="10"/>
      <c r="F610" s="10"/>
      <c r="G610" s="10"/>
      <c r="H610" s="10"/>
      <c r="I610" s="10"/>
      <c r="J610" s="10"/>
      <c r="K610" s="21">
        <v>0.38200000000000001</v>
      </c>
      <c r="L610" s="11">
        <v>2</v>
      </c>
      <c r="M610" s="12">
        <f>ROUND(K610*L610,2)</f>
        <v>0.76</v>
      </c>
    </row>
    <row r="611" spans="1:13" x14ac:dyDescent="0.25">
      <c r="A611" s="9" t="s">
        <v>479</v>
      </c>
      <c r="B611" s="9" t="s">
        <v>30</v>
      </c>
      <c r="C611" s="9" t="s">
        <v>7</v>
      </c>
      <c r="D611" s="13" t="s">
        <v>480</v>
      </c>
      <c r="E611" s="10"/>
      <c r="F611" s="10"/>
      <c r="G611" s="10"/>
      <c r="H611" s="10"/>
      <c r="I611" s="10"/>
      <c r="J611" s="10"/>
      <c r="K611" s="21">
        <v>1</v>
      </c>
      <c r="L611" s="11">
        <v>78.45</v>
      </c>
      <c r="M611" s="12">
        <f>ROUND(K611*L611,2)</f>
        <v>78.45</v>
      </c>
    </row>
    <row r="612" spans="1:13" ht="56.25" x14ac:dyDescent="0.25">
      <c r="A612" s="10"/>
      <c r="B612" s="10"/>
      <c r="C612" s="10"/>
      <c r="D612" s="13" t="s">
        <v>481</v>
      </c>
      <c r="E612" s="10"/>
      <c r="F612" s="10"/>
      <c r="G612" s="10"/>
      <c r="H612" s="10"/>
      <c r="I612" s="10"/>
      <c r="J612" s="10"/>
      <c r="K612" s="10"/>
      <c r="L612" s="10"/>
      <c r="M612" s="10"/>
    </row>
    <row r="613" spans="1:13" x14ac:dyDescent="0.25">
      <c r="A613" s="10"/>
      <c r="B613" s="10"/>
      <c r="C613" s="10"/>
      <c r="D613" s="30"/>
      <c r="E613" s="10"/>
      <c r="F613" s="10"/>
      <c r="G613" s="10"/>
      <c r="H613" s="10"/>
      <c r="I613" s="10"/>
      <c r="J613" s="14" t="s">
        <v>482</v>
      </c>
      <c r="K613" s="11">
        <v>2</v>
      </c>
      <c r="L613" s="16">
        <f>M606+M608+M610+M611</f>
        <v>117.43</v>
      </c>
      <c r="M613" s="16">
        <f>ROUND(K613*L613,2)</f>
        <v>234.86</v>
      </c>
    </row>
    <row r="614" spans="1:13" ht="0.95" customHeight="1" x14ac:dyDescent="0.25">
      <c r="A614" s="17"/>
      <c r="B614" s="17"/>
      <c r="C614" s="17"/>
      <c r="D614" s="31"/>
      <c r="E614" s="17"/>
      <c r="F614" s="17"/>
      <c r="G614" s="17"/>
      <c r="H614" s="17"/>
      <c r="I614" s="17"/>
      <c r="J614" s="17"/>
      <c r="K614" s="17"/>
      <c r="L614" s="17"/>
      <c r="M614" s="17"/>
    </row>
    <row r="615" spans="1:13" x14ac:dyDescent="0.25">
      <c r="A615" s="8" t="s">
        <v>483</v>
      </c>
      <c r="B615" s="9" t="s">
        <v>10</v>
      </c>
      <c r="C615" s="9" t="s">
        <v>434</v>
      </c>
      <c r="D615" s="13" t="s">
        <v>484</v>
      </c>
      <c r="E615" s="10"/>
      <c r="F615" s="10"/>
      <c r="G615" s="10"/>
      <c r="H615" s="10"/>
      <c r="I615" s="10"/>
      <c r="J615" s="10"/>
      <c r="K615" s="12">
        <f>K624</f>
        <v>1</v>
      </c>
      <c r="L615" s="12">
        <f>L624</f>
        <v>122.35</v>
      </c>
      <c r="M615" s="12">
        <f>M624</f>
        <v>122.35</v>
      </c>
    </row>
    <row r="616" spans="1:13" ht="146.25" x14ac:dyDescent="0.25">
      <c r="A616" s="10"/>
      <c r="B616" s="10"/>
      <c r="C616" s="10"/>
      <c r="D616" s="13" t="s">
        <v>485</v>
      </c>
      <c r="E616" s="10"/>
      <c r="F616" s="10"/>
      <c r="G616" s="10"/>
      <c r="H616" s="10"/>
      <c r="I616" s="10"/>
      <c r="J616" s="10"/>
      <c r="K616" s="10"/>
      <c r="L616" s="10"/>
      <c r="M616" s="10"/>
    </row>
    <row r="617" spans="1:13" x14ac:dyDescent="0.25">
      <c r="A617" s="9" t="s">
        <v>114</v>
      </c>
      <c r="B617" s="9" t="s">
        <v>37</v>
      </c>
      <c r="C617" s="9" t="s">
        <v>38</v>
      </c>
      <c r="D617" s="13" t="s">
        <v>115</v>
      </c>
      <c r="E617" s="10"/>
      <c r="F617" s="10"/>
      <c r="G617" s="10"/>
      <c r="H617" s="10"/>
      <c r="I617" s="10"/>
      <c r="J617" s="10"/>
      <c r="K617" s="21">
        <v>0.7</v>
      </c>
      <c r="L617" s="11">
        <v>29.34</v>
      </c>
      <c r="M617" s="12">
        <f>ROUND(K617*L617,2)</f>
        <v>20.54</v>
      </c>
    </row>
    <row r="618" spans="1:13" x14ac:dyDescent="0.25">
      <c r="A618" s="10"/>
      <c r="B618" s="10"/>
      <c r="C618" s="10"/>
      <c r="D618" s="13" t="s">
        <v>115</v>
      </c>
      <c r="E618" s="10"/>
      <c r="F618" s="10"/>
      <c r="G618" s="10"/>
      <c r="H618" s="10"/>
      <c r="I618" s="10"/>
      <c r="J618" s="10"/>
      <c r="K618" s="10"/>
      <c r="L618" s="10"/>
      <c r="M618" s="10"/>
    </row>
    <row r="619" spans="1:13" x14ac:dyDescent="0.25">
      <c r="A619" s="9" t="s">
        <v>116</v>
      </c>
      <c r="B619" s="9" t="s">
        <v>37</v>
      </c>
      <c r="C619" s="9" t="s">
        <v>38</v>
      </c>
      <c r="D619" s="13" t="s">
        <v>117</v>
      </c>
      <c r="E619" s="10"/>
      <c r="F619" s="10"/>
      <c r="G619" s="10"/>
      <c r="H619" s="10"/>
      <c r="I619" s="10"/>
      <c r="J619" s="10"/>
      <c r="K619" s="21">
        <v>0.7</v>
      </c>
      <c r="L619" s="11">
        <v>25.25</v>
      </c>
      <c r="M619" s="12">
        <f>ROUND(K619*L619,2)</f>
        <v>17.68</v>
      </c>
    </row>
    <row r="620" spans="1:13" x14ac:dyDescent="0.25">
      <c r="A620" s="10"/>
      <c r="B620" s="10"/>
      <c r="C620" s="10"/>
      <c r="D620" s="13" t="s">
        <v>117</v>
      </c>
      <c r="E620" s="10"/>
      <c r="F620" s="10"/>
      <c r="G620" s="10"/>
      <c r="H620" s="10"/>
      <c r="I620" s="10"/>
      <c r="J620" s="10"/>
      <c r="K620" s="10"/>
      <c r="L620" s="10"/>
      <c r="M620" s="10"/>
    </row>
    <row r="621" spans="1:13" x14ac:dyDescent="0.25">
      <c r="A621" s="9" t="s">
        <v>42</v>
      </c>
      <c r="B621" s="9" t="s">
        <v>43</v>
      </c>
      <c r="C621" s="9" t="s">
        <v>44</v>
      </c>
      <c r="D621" s="13" t="s">
        <v>45</v>
      </c>
      <c r="E621" s="10"/>
      <c r="F621" s="10"/>
      <c r="G621" s="10"/>
      <c r="H621" s="10"/>
      <c r="I621" s="10"/>
      <c r="J621" s="10"/>
      <c r="K621" s="21">
        <v>0.38200000000000001</v>
      </c>
      <c r="L621" s="11">
        <v>2</v>
      </c>
      <c r="M621" s="12">
        <f>ROUND(K621*L621,2)</f>
        <v>0.76</v>
      </c>
    </row>
    <row r="622" spans="1:13" x14ac:dyDescent="0.25">
      <c r="A622" s="9" t="s">
        <v>486</v>
      </c>
      <c r="B622" s="9" t="s">
        <v>30</v>
      </c>
      <c r="C622" s="9" t="s">
        <v>7</v>
      </c>
      <c r="D622" s="13" t="s">
        <v>487</v>
      </c>
      <c r="E622" s="10"/>
      <c r="F622" s="10"/>
      <c r="G622" s="10"/>
      <c r="H622" s="10"/>
      <c r="I622" s="10"/>
      <c r="J622" s="10"/>
      <c r="K622" s="21">
        <v>1</v>
      </c>
      <c r="L622" s="11">
        <v>83.37</v>
      </c>
      <c r="M622" s="12">
        <f>ROUND(K622*L622,2)</f>
        <v>83.37</v>
      </c>
    </row>
    <row r="623" spans="1:13" ht="56.25" x14ac:dyDescent="0.25">
      <c r="A623" s="10"/>
      <c r="B623" s="10"/>
      <c r="C623" s="10"/>
      <c r="D623" s="13" t="s">
        <v>488</v>
      </c>
      <c r="E623" s="10"/>
      <c r="F623" s="10"/>
      <c r="G623" s="10"/>
      <c r="H623" s="10"/>
      <c r="I623" s="10"/>
      <c r="J623" s="10"/>
      <c r="K623" s="10"/>
      <c r="L623" s="10"/>
      <c r="M623" s="10"/>
    </row>
    <row r="624" spans="1:13" x14ac:dyDescent="0.25">
      <c r="A624" s="10"/>
      <c r="B624" s="10"/>
      <c r="C624" s="10"/>
      <c r="D624" s="30"/>
      <c r="E624" s="10"/>
      <c r="F624" s="10"/>
      <c r="G624" s="10"/>
      <c r="H624" s="10"/>
      <c r="I624" s="10"/>
      <c r="J624" s="14" t="s">
        <v>489</v>
      </c>
      <c r="K624" s="11">
        <v>1</v>
      </c>
      <c r="L624" s="16">
        <f>M617+M619+M621+M622</f>
        <v>122.35</v>
      </c>
      <c r="M624" s="16">
        <f>ROUND(K624*L624,2)</f>
        <v>122.35</v>
      </c>
    </row>
    <row r="625" spans="1:13" ht="0.95" customHeight="1" x14ac:dyDescent="0.25">
      <c r="A625" s="17"/>
      <c r="B625" s="17"/>
      <c r="C625" s="17"/>
      <c r="D625" s="31"/>
      <c r="E625" s="17"/>
      <c r="F625" s="17"/>
      <c r="G625" s="17"/>
      <c r="H625" s="17"/>
      <c r="I625" s="17"/>
      <c r="J625" s="17"/>
      <c r="K625" s="17"/>
      <c r="L625" s="17"/>
      <c r="M625" s="17"/>
    </row>
    <row r="626" spans="1:13" x14ac:dyDescent="0.25">
      <c r="A626" s="10"/>
      <c r="B626" s="10"/>
      <c r="C626" s="10"/>
      <c r="D626" s="30"/>
      <c r="E626" s="10"/>
      <c r="F626" s="10"/>
      <c r="G626" s="10"/>
      <c r="H626" s="10"/>
      <c r="I626" s="10"/>
      <c r="J626" s="14" t="s">
        <v>490</v>
      </c>
      <c r="K626" s="11">
        <v>1</v>
      </c>
      <c r="L626" s="16">
        <f>M537+M550+M561+M571+M582+M593+M604+M615</f>
        <v>17594.21</v>
      </c>
      <c r="M626" s="16">
        <f>ROUND(K626*L626,2)</f>
        <v>17594.21</v>
      </c>
    </row>
    <row r="627" spans="1:13" ht="0.95" customHeight="1" x14ac:dyDescent="0.25">
      <c r="A627" s="17"/>
      <c r="B627" s="17"/>
      <c r="C627" s="17"/>
      <c r="D627" s="31"/>
      <c r="E627" s="17"/>
      <c r="F627" s="17"/>
      <c r="G627" s="17"/>
      <c r="H627" s="17"/>
      <c r="I627" s="17"/>
      <c r="J627" s="17"/>
      <c r="K627" s="17"/>
      <c r="L627" s="17"/>
      <c r="M627" s="17"/>
    </row>
    <row r="628" spans="1:13" x14ac:dyDescent="0.25">
      <c r="A628" s="24" t="s">
        <v>491</v>
      </c>
      <c r="B628" s="24" t="s">
        <v>6</v>
      </c>
      <c r="C628" s="24" t="s">
        <v>7</v>
      </c>
      <c r="D628" s="33" t="s">
        <v>492</v>
      </c>
      <c r="E628" s="25"/>
      <c r="F628" s="25"/>
      <c r="G628" s="25"/>
      <c r="H628" s="25"/>
      <c r="I628" s="25"/>
      <c r="J628" s="25"/>
      <c r="K628" s="26">
        <f>K660</f>
        <v>1</v>
      </c>
      <c r="L628" s="26">
        <f>L660</f>
        <v>2305.94</v>
      </c>
      <c r="M628" s="26">
        <f>M660</f>
        <v>2305.94</v>
      </c>
    </row>
    <row r="629" spans="1:13" ht="22.5" x14ac:dyDescent="0.25">
      <c r="A629" s="8" t="s">
        <v>493</v>
      </c>
      <c r="B629" s="9" t="s">
        <v>10</v>
      </c>
      <c r="C629" s="9" t="s">
        <v>108</v>
      </c>
      <c r="D629" s="13" t="s">
        <v>494</v>
      </c>
      <c r="E629" s="10"/>
      <c r="F629" s="10"/>
      <c r="G629" s="10"/>
      <c r="H629" s="10"/>
      <c r="I629" s="10"/>
      <c r="J629" s="10"/>
      <c r="K629" s="12">
        <f>K645</f>
        <v>2</v>
      </c>
      <c r="L629" s="12">
        <f>L645</f>
        <v>210.04</v>
      </c>
      <c r="M629" s="12">
        <f>M645</f>
        <v>420.08</v>
      </c>
    </row>
    <row r="630" spans="1:13" ht="90" x14ac:dyDescent="0.25">
      <c r="A630" s="10"/>
      <c r="B630" s="10"/>
      <c r="C630" s="10"/>
      <c r="D630" s="13" t="s">
        <v>495</v>
      </c>
      <c r="E630" s="10"/>
      <c r="F630" s="10"/>
      <c r="G630" s="10"/>
      <c r="H630" s="10"/>
      <c r="I630" s="10"/>
      <c r="J630" s="10"/>
      <c r="K630" s="10"/>
      <c r="L630" s="10"/>
      <c r="M630" s="10"/>
    </row>
    <row r="631" spans="1:13" x14ac:dyDescent="0.25">
      <c r="A631" s="9" t="s">
        <v>496</v>
      </c>
      <c r="B631" s="9" t="s">
        <v>37</v>
      </c>
      <c r="C631" s="9" t="s">
        <v>497</v>
      </c>
      <c r="D631" s="13" t="s">
        <v>498</v>
      </c>
      <c r="E631" s="10"/>
      <c r="F631" s="10"/>
      <c r="G631" s="10"/>
      <c r="H631" s="10"/>
      <c r="I631" s="10"/>
      <c r="J631" s="10"/>
      <c r="K631" s="21">
        <v>0.4</v>
      </c>
      <c r="L631" s="11">
        <v>22.72</v>
      </c>
      <c r="M631" s="12">
        <f>ROUND(K631*L631,2)</f>
        <v>9.09</v>
      </c>
    </row>
    <row r="632" spans="1:13" x14ac:dyDescent="0.25">
      <c r="A632" s="10"/>
      <c r="B632" s="10"/>
      <c r="C632" s="10"/>
      <c r="D632" s="13" t="s">
        <v>498</v>
      </c>
      <c r="E632" s="10"/>
      <c r="F632" s="10"/>
      <c r="G632" s="10"/>
      <c r="H632" s="10"/>
      <c r="I632" s="10"/>
      <c r="J632" s="10"/>
      <c r="K632" s="10"/>
      <c r="L632" s="10"/>
      <c r="M632" s="10"/>
    </row>
    <row r="633" spans="1:13" x14ac:dyDescent="0.25">
      <c r="A633" s="9" t="s">
        <v>499</v>
      </c>
      <c r="B633" s="9" t="s">
        <v>37</v>
      </c>
      <c r="C633" s="9" t="s">
        <v>497</v>
      </c>
      <c r="D633" s="13" t="s">
        <v>500</v>
      </c>
      <c r="E633" s="10"/>
      <c r="F633" s="10"/>
      <c r="G633" s="10"/>
      <c r="H633" s="10"/>
      <c r="I633" s="10"/>
      <c r="J633" s="10"/>
      <c r="K633" s="21">
        <v>0.4</v>
      </c>
      <c r="L633" s="11">
        <v>19.5</v>
      </c>
      <c r="M633" s="12">
        <f>ROUND(K633*L633,2)</f>
        <v>7.8</v>
      </c>
    </row>
    <row r="634" spans="1:13" x14ac:dyDescent="0.25">
      <c r="A634" s="10"/>
      <c r="B634" s="10"/>
      <c r="C634" s="10"/>
      <c r="D634" s="13" t="s">
        <v>500</v>
      </c>
      <c r="E634" s="10"/>
      <c r="F634" s="10"/>
      <c r="G634" s="10"/>
      <c r="H634" s="10"/>
      <c r="I634" s="10"/>
      <c r="J634" s="10"/>
      <c r="K634" s="10"/>
      <c r="L634" s="10"/>
      <c r="M634" s="10"/>
    </row>
    <row r="635" spans="1:13" x14ac:dyDescent="0.25">
      <c r="A635" s="9" t="s">
        <v>501</v>
      </c>
      <c r="B635" s="9" t="s">
        <v>43</v>
      </c>
      <c r="C635" s="9" t="s">
        <v>44</v>
      </c>
      <c r="D635" s="13" t="s">
        <v>502</v>
      </c>
      <c r="E635" s="10"/>
      <c r="F635" s="10"/>
      <c r="G635" s="10"/>
      <c r="H635" s="10"/>
      <c r="I635" s="10"/>
      <c r="J635" s="10"/>
      <c r="K635" s="21">
        <v>0.16900000000000001</v>
      </c>
      <c r="L635" s="11">
        <v>2.5</v>
      </c>
      <c r="M635" s="12">
        <f>ROUND(K635*L635,2)</f>
        <v>0.42</v>
      </c>
    </row>
    <row r="636" spans="1:13" ht="22.5" x14ac:dyDescent="0.25">
      <c r="A636" s="9" t="s">
        <v>503</v>
      </c>
      <c r="B636" s="9" t="s">
        <v>10</v>
      </c>
      <c r="C636" s="9" t="s">
        <v>108</v>
      </c>
      <c r="D636" s="13" t="s">
        <v>504</v>
      </c>
      <c r="E636" s="10"/>
      <c r="F636" s="10"/>
      <c r="G636" s="10"/>
      <c r="H636" s="10"/>
      <c r="I636" s="10"/>
      <c r="J636" s="10"/>
      <c r="K636" s="23">
        <f>K641</f>
        <v>1</v>
      </c>
      <c r="L636" s="12">
        <f>L641</f>
        <v>192.73</v>
      </c>
      <c r="M636" s="12">
        <f>M641</f>
        <v>192.73</v>
      </c>
    </row>
    <row r="637" spans="1:13" ht="67.5" x14ac:dyDescent="0.25">
      <c r="A637" s="10"/>
      <c r="B637" s="10"/>
      <c r="C637" s="10"/>
      <c r="D637" s="13" t="s">
        <v>505</v>
      </c>
      <c r="E637" s="10"/>
      <c r="F637" s="10"/>
      <c r="G637" s="10"/>
      <c r="H637" s="10"/>
      <c r="I637" s="10"/>
      <c r="J637" s="10"/>
      <c r="K637" s="10"/>
      <c r="L637" s="10"/>
      <c r="M637" s="10"/>
    </row>
    <row r="638" spans="1:13" ht="22.5" x14ac:dyDescent="0.25">
      <c r="A638" s="9" t="s">
        <v>506</v>
      </c>
      <c r="B638" s="9" t="s">
        <v>30</v>
      </c>
      <c r="C638" s="9" t="s">
        <v>108</v>
      </c>
      <c r="D638" s="13" t="s">
        <v>507</v>
      </c>
      <c r="E638" s="10"/>
      <c r="F638" s="10"/>
      <c r="G638" s="10"/>
      <c r="H638" s="10"/>
      <c r="I638" s="10"/>
      <c r="J638" s="10"/>
      <c r="K638" s="21">
        <v>1</v>
      </c>
      <c r="L638" s="11">
        <v>179.62</v>
      </c>
      <c r="M638" s="12">
        <f>ROUND(K638*L638,2)</f>
        <v>179.62</v>
      </c>
    </row>
    <row r="639" spans="1:13" x14ac:dyDescent="0.25">
      <c r="A639" s="9" t="s">
        <v>397</v>
      </c>
      <c r="B639" s="9" t="s">
        <v>37</v>
      </c>
      <c r="C639" s="9" t="s">
        <v>38</v>
      </c>
      <c r="D639" s="13" t="s">
        <v>398</v>
      </c>
      <c r="E639" s="10"/>
      <c r="F639" s="10"/>
      <c r="G639" s="10"/>
      <c r="H639" s="10"/>
      <c r="I639" s="10"/>
      <c r="J639" s="10"/>
      <c r="K639" s="21">
        <v>0.5</v>
      </c>
      <c r="L639" s="11">
        <v>20.91</v>
      </c>
      <c r="M639" s="12">
        <f>ROUND(K639*L639,2)</f>
        <v>10.46</v>
      </c>
    </row>
    <row r="640" spans="1:13" x14ac:dyDescent="0.25">
      <c r="A640" s="9" t="s">
        <v>508</v>
      </c>
      <c r="B640" s="9" t="s">
        <v>30</v>
      </c>
      <c r="C640" s="9" t="s">
        <v>108</v>
      </c>
      <c r="D640" s="13" t="s">
        <v>402</v>
      </c>
      <c r="E640" s="10"/>
      <c r="F640" s="10"/>
      <c r="G640" s="10"/>
      <c r="H640" s="10"/>
      <c r="I640" s="10"/>
      <c r="J640" s="10"/>
      <c r="K640" s="21">
        <v>1</v>
      </c>
      <c r="L640" s="11">
        <v>2.65</v>
      </c>
      <c r="M640" s="12">
        <f>ROUND(K640*L640,2)</f>
        <v>2.65</v>
      </c>
    </row>
    <row r="641" spans="1:13" x14ac:dyDescent="0.25">
      <c r="A641" s="10"/>
      <c r="B641" s="10"/>
      <c r="C641" s="10"/>
      <c r="D641" s="30"/>
      <c r="E641" s="10"/>
      <c r="F641" s="10"/>
      <c r="G641" s="10"/>
      <c r="H641" s="10"/>
      <c r="I641" s="10"/>
      <c r="J641" s="14" t="s">
        <v>509</v>
      </c>
      <c r="K641" s="21">
        <v>1</v>
      </c>
      <c r="L641" s="16">
        <f>SUM(M638:M640)</f>
        <v>192.73</v>
      </c>
      <c r="M641" s="16">
        <f>ROUND(K641*L641,2)</f>
        <v>192.73</v>
      </c>
    </row>
    <row r="642" spans="1:13" ht="0.95" customHeight="1" x14ac:dyDescent="0.25">
      <c r="A642" s="17"/>
      <c r="B642" s="17"/>
      <c r="C642" s="17"/>
      <c r="D642" s="31"/>
      <c r="E642" s="17"/>
      <c r="F642" s="17"/>
      <c r="G642" s="17"/>
      <c r="H642" s="17"/>
      <c r="I642" s="17"/>
      <c r="J642" s="17"/>
      <c r="K642" s="17"/>
      <c r="L642" s="17"/>
      <c r="M642" s="17"/>
    </row>
    <row r="643" spans="1:13" x14ac:dyDescent="0.25">
      <c r="A643" s="10"/>
      <c r="B643" s="10"/>
      <c r="C643" s="10"/>
      <c r="D643" s="30"/>
      <c r="E643" s="9" t="s">
        <v>510</v>
      </c>
      <c r="F643" s="22">
        <v>1</v>
      </c>
      <c r="G643" s="11">
        <v>0</v>
      </c>
      <c r="H643" s="11">
        <v>0</v>
      </c>
      <c r="I643" s="11">
        <v>0</v>
      </c>
      <c r="J643" s="12">
        <f>OR(F643&lt;&gt;0,G643&lt;&gt;0,H643&lt;&gt;0,I643&lt;&gt;0)*(F643 + (F643 = 0))*(G643 + (G643 = 0))*(H643 + (H643 = 0))*(I643 + (I643 = 0))</f>
        <v>1</v>
      </c>
      <c r="K643" s="10"/>
      <c r="L643" s="10"/>
      <c r="M643" s="10"/>
    </row>
    <row r="644" spans="1:13" x14ac:dyDescent="0.25">
      <c r="A644" s="10"/>
      <c r="B644" s="10"/>
      <c r="C644" s="10"/>
      <c r="D644" s="30"/>
      <c r="E644" s="9" t="s">
        <v>511</v>
      </c>
      <c r="F644" s="22">
        <v>1</v>
      </c>
      <c r="G644" s="11">
        <v>0</v>
      </c>
      <c r="H644" s="11">
        <v>0</v>
      </c>
      <c r="I644" s="11">
        <v>0</v>
      </c>
      <c r="J644" s="12">
        <f>OR(F644&lt;&gt;0,G644&lt;&gt;0,H644&lt;&gt;0,I644&lt;&gt;0)*(F644 + (F644 = 0))*(G644 + (G644 = 0))*(H644 + (H644 = 0))*(I644 + (I644 = 0))</f>
        <v>1</v>
      </c>
      <c r="K644" s="10"/>
      <c r="L644" s="10"/>
      <c r="M644" s="10"/>
    </row>
    <row r="645" spans="1:13" x14ac:dyDescent="0.25">
      <c r="A645" s="10"/>
      <c r="B645" s="10"/>
      <c r="C645" s="10"/>
      <c r="D645" s="30"/>
      <c r="E645" s="10"/>
      <c r="F645" s="10"/>
      <c r="G645" s="10"/>
      <c r="H645" s="10"/>
      <c r="I645" s="10"/>
      <c r="J645" s="14" t="s">
        <v>512</v>
      </c>
      <c r="K645" s="16">
        <f>SUM(J643:J644)*1</f>
        <v>2</v>
      </c>
      <c r="L645" s="16">
        <f>M631+M633+M635+M636</f>
        <v>210.04</v>
      </c>
      <c r="M645" s="16">
        <f>ROUND(K645*L645,2)</f>
        <v>420.08</v>
      </c>
    </row>
    <row r="646" spans="1:13" ht="0.95" customHeight="1" x14ac:dyDescent="0.25">
      <c r="A646" s="17"/>
      <c r="B646" s="17"/>
      <c r="C646" s="17"/>
      <c r="D646" s="31"/>
      <c r="E646" s="17"/>
      <c r="F646" s="17"/>
      <c r="G646" s="17"/>
      <c r="H646" s="17"/>
      <c r="I646" s="17"/>
      <c r="J646" s="17"/>
      <c r="K646" s="17"/>
      <c r="L646" s="17"/>
      <c r="M646" s="17"/>
    </row>
    <row r="647" spans="1:13" ht="22.5" x14ac:dyDescent="0.25">
      <c r="A647" s="8" t="s">
        <v>513</v>
      </c>
      <c r="B647" s="9" t="s">
        <v>10</v>
      </c>
      <c r="C647" s="9" t="s">
        <v>108</v>
      </c>
      <c r="D647" s="13" t="s">
        <v>514</v>
      </c>
      <c r="E647" s="10"/>
      <c r="F647" s="10"/>
      <c r="G647" s="10"/>
      <c r="H647" s="10"/>
      <c r="I647" s="10"/>
      <c r="J647" s="10"/>
      <c r="K647" s="12">
        <f>K658</f>
        <v>6</v>
      </c>
      <c r="L647" s="12">
        <f>L658</f>
        <v>314.31</v>
      </c>
      <c r="M647" s="12">
        <f>M658</f>
        <v>1885.86</v>
      </c>
    </row>
    <row r="648" spans="1:13" ht="90" x14ac:dyDescent="0.25">
      <c r="A648" s="10"/>
      <c r="B648" s="10"/>
      <c r="C648" s="10"/>
      <c r="D648" s="13" t="s">
        <v>515</v>
      </c>
      <c r="E648" s="10"/>
      <c r="F648" s="10"/>
      <c r="G648" s="10"/>
      <c r="H648" s="10"/>
      <c r="I648" s="10"/>
      <c r="J648" s="10"/>
      <c r="K648" s="10"/>
      <c r="L648" s="10"/>
      <c r="M648" s="10"/>
    </row>
    <row r="649" spans="1:13" x14ac:dyDescent="0.25">
      <c r="A649" s="9" t="s">
        <v>496</v>
      </c>
      <c r="B649" s="9" t="s">
        <v>37</v>
      </c>
      <c r="C649" s="9" t="s">
        <v>497</v>
      </c>
      <c r="D649" s="13" t="s">
        <v>498</v>
      </c>
      <c r="E649" s="10"/>
      <c r="F649" s="10"/>
      <c r="G649" s="10"/>
      <c r="H649" s="10"/>
      <c r="I649" s="10"/>
      <c r="J649" s="10"/>
      <c r="K649" s="21">
        <v>0.4</v>
      </c>
      <c r="L649" s="11">
        <v>22.72</v>
      </c>
      <c r="M649" s="12">
        <f>ROUND(K649*L649,2)</f>
        <v>9.09</v>
      </c>
    </row>
    <row r="650" spans="1:13" x14ac:dyDescent="0.25">
      <c r="A650" s="10"/>
      <c r="B650" s="10"/>
      <c r="C650" s="10"/>
      <c r="D650" s="13" t="s">
        <v>498</v>
      </c>
      <c r="E650" s="10"/>
      <c r="F650" s="10"/>
      <c r="G650" s="10"/>
      <c r="H650" s="10"/>
      <c r="I650" s="10"/>
      <c r="J650" s="10"/>
      <c r="K650" s="10"/>
      <c r="L650" s="10"/>
      <c r="M650" s="10"/>
    </row>
    <row r="651" spans="1:13" x14ac:dyDescent="0.25">
      <c r="A651" s="9" t="s">
        <v>499</v>
      </c>
      <c r="B651" s="9" t="s">
        <v>37</v>
      </c>
      <c r="C651" s="9" t="s">
        <v>497</v>
      </c>
      <c r="D651" s="13" t="s">
        <v>500</v>
      </c>
      <c r="E651" s="10"/>
      <c r="F651" s="10"/>
      <c r="G651" s="10"/>
      <c r="H651" s="10"/>
      <c r="I651" s="10"/>
      <c r="J651" s="10"/>
      <c r="K651" s="21">
        <v>0.4</v>
      </c>
      <c r="L651" s="11">
        <v>19.5</v>
      </c>
      <c r="M651" s="12">
        <f>ROUND(K651*L651,2)</f>
        <v>7.8</v>
      </c>
    </row>
    <row r="652" spans="1:13" x14ac:dyDescent="0.25">
      <c r="A652" s="10"/>
      <c r="B652" s="10"/>
      <c r="C652" s="10"/>
      <c r="D652" s="13" t="s">
        <v>500</v>
      </c>
      <c r="E652" s="10"/>
      <c r="F652" s="10"/>
      <c r="G652" s="10"/>
      <c r="H652" s="10"/>
      <c r="I652" s="10"/>
      <c r="J652" s="10"/>
      <c r="K652" s="10"/>
      <c r="L652" s="10"/>
      <c r="M652" s="10"/>
    </row>
    <row r="653" spans="1:13" x14ac:dyDescent="0.25">
      <c r="A653" s="9" t="s">
        <v>501</v>
      </c>
      <c r="B653" s="9" t="s">
        <v>43</v>
      </c>
      <c r="C653" s="9" t="s">
        <v>44</v>
      </c>
      <c r="D653" s="13" t="s">
        <v>502</v>
      </c>
      <c r="E653" s="10"/>
      <c r="F653" s="10"/>
      <c r="G653" s="10"/>
      <c r="H653" s="10"/>
      <c r="I653" s="10"/>
      <c r="J653" s="10"/>
      <c r="K653" s="21">
        <v>0.16900000000000001</v>
      </c>
      <c r="L653" s="11">
        <v>2.5</v>
      </c>
      <c r="M653" s="12">
        <f>ROUND(K653*L653,2)</f>
        <v>0.42</v>
      </c>
    </row>
    <row r="654" spans="1:13" ht="22.5" x14ac:dyDescent="0.25">
      <c r="A654" s="9" t="s">
        <v>516</v>
      </c>
      <c r="B654" s="9" t="s">
        <v>30</v>
      </c>
      <c r="C654" s="9" t="s">
        <v>108</v>
      </c>
      <c r="D654" s="13" t="s">
        <v>507</v>
      </c>
      <c r="E654" s="10"/>
      <c r="F654" s="10"/>
      <c r="G654" s="10"/>
      <c r="H654" s="10"/>
      <c r="I654" s="10"/>
      <c r="J654" s="10"/>
      <c r="K654" s="21">
        <v>1</v>
      </c>
      <c r="L654" s="11">
        <v>297</v>
      </c>
      <c r="M654" s="12">
        <f>ROUND(K654*L654,2)</f>
        <v>297</v>
      </c>
    </row>
    <row r="655" spans="1:13" ht="67.5" x14ac:dyDescent="0.25">
      <c r="A655" s="10"/>
      <c r="B655" s="10"/>
      <c r="C655" s="10"/>
      <c r="D655" s="13" t="s">
        <v>505</v>
      </c>
      <c r="E655" s="10"/>
      <c r="F655" s="10"/>
      <c r="G655" s="10"/>
      <c r="H655" s="10"/>
      <c r="I655" s="10"/>
      <c r="J655" s="10"/>
      <c r="K655" s="10"/>
      <c r="L655" s="10"/>
      <c r="M655" s="10"/>
    </row>
    <row r="656" spans="1:13" x14ac:dyDescent="0.25">
      <c r="A656" s="10"/>
      <c r="B656" s="10"/>
      <c r="C656" s="10"/>
      <c r="D656" s="30"/>
      <c r="E656" s="9" t="s">
        <v>517</v>
      </c>
      <c r="F656" s="22">
        <v>3</v>
      </c>
      <c r="G656" s="11">
        <v>0</v>
      </c>
      <c r="H656" s="11">
        <v>0</v>
      </c>
      <c r="I656" s="11">
        <v>0</v>
      </c>
      <c r="J656" s="12">
        <f>OR(F656&lt;&gt;0,G656&lt;&gt;0,H656&lt;&gt;0,I656&lt;&gt;0)*(F656 + (F656 = 0))*(G656 + (G656 = 0))*(H656 + (H656 = 0))*(I656 + (I656 = 0))</f>
        <v>3</v>
      </c>
      <c r="K656" s="10"/>
      <c r="L656" s="10"/>
      <c r="M656" s="10"/>
    </row>
    <row r="657" spans="1:13" x14ac:dyDescent="0.25">
      <c r="A657" s="10"/>
      <c r="B657" s="10"/>
      <c r="C657" s="10"/>
      <c r="D657" s="30"/>
      <c r="E657" s="9" t="s">
        <v>518</v>
      </c>
      <c r="F657" s="22">
        <v>3</v>
      </c>
      <c r="G657" s="11">
        <v>0</v>
      </c>
      <c r="H657" s="11">
        <v>0</v>
      </c>
      <c r="I657" s="11">
        <v>0</v>
      </c>
      <c r="J657" s="12">
        <f>OR(F657&lt;&gt;0,G657&lt;&gt;0,H657&lt;&gt;0,I657&lt;&gt;0)*(F657 + (F657 = 0))*(G657 + (G657 = 0))*(H657 + (H657 = 0))*(I657 + (I657 = 0))</f>
        <v>3</v>
      </c>
      <c r="K657" s="10"/>
      <c r="L657" s="10"/>
      <c r="M657" s="10"/>
    </row>
    <row r="658" spans="1:13" x14ac:dyDescent="0.25">
      <c r="A658" s="10"/>
      <c r="B658" s="10"/>
      <c r="C658" s="10"/>
      <c r="D658" s="30"/>
      <c r="E658" s="10"/>
      <c r="F658" s="10"/>
      <c r="G658" s="10"/>
      <c r="H658" s="10"/>
      <c r="I658" s="10"/>
      <c r="J658" s="14" t="s">
        <v>519</v>
      </c>
      <c r="K658" s="16">
        <f>SUM(J656:J657)*1</f>
        <v>6</v>
      </c>
      <c r="L658" s="16">
        <f>M649+M651+M653+M654</f>
        <v>314.31</v>
      </c>
      <c r="M658" s="16">
        <f>ROUND(K658*L658,2)</f>
        <v>1885.86</v>
      </c>
    </row>
    <row r="659" spans="1:13" ht="0.95" customHeight="1" x14ac:dyDescent="0.25">
      <c r="A659" s="17"/>
      <c r="B659" s="17"/>
      <c r="C659" s="17"/>
      <c r="D659" s="31"/>
      <c r="E659" s="17"/>
      <c r="F659" s="17"/>
      <c r="G659" s="17"/>
      <c r="H659" s="17"/>
      <c r="I659" s="17"/>
      <c r="J659" s="17"/>
      <c r="K659" s="17"/>
      <c r="L659" s="17"/>
      <c r="M659" s="17"/>
    </row>
    <row r="660" spans="1:13" x14ac:dyDescent="0.25">
      <c r="A660" s="10"/>
      <c r="B660" s="10"/>
      <c r="C660" s="10"/>
      <c r="D660" s="30"/>
      <c r="E660" s="10"/>
      <c r="F660" s="10"/>
      <c r="G660" s="10"/>
      <c r="H660" s="10"/>
      <c r="I660" s="10"/>
      <c r="J660" s="14" t="s">
        <v>520</v>
      </c>
      <c r="K660" s="11">
        <v>1</v>
      </c>
      <c r="L660" s="16">
        <f>M629+M647</f>
        <v>2305.94</v>
      </c>
      <c r="M660" s="16">
        <f>ROUND(K660*L660,2)</f>
        <v>2305.94</v>
      </c>
    </row>
    <row r="661" spans="1:13" ht="0.95" customHeight="1" x14ac:dyDescent="0.25">
      <c r="A661" s="17"/>
      <c r="B661" s="17"/>
      <c r="C661" s="17"/>
      <c r="D661" s="31"/>
      <c r="E661" s="17"/>
      <c r="F661" s="17"/>
      <c r="G661" s="17"/>
      <c r="H661" s="17"/>
      <c r="I661" s="17"/>
      <c r="J661" s="17"/>
      <c r="K661" s="17"/>
      <c r="L661" s="17"/>
      <c r="M661" s="17"/>
    </row>
    <row r="662" spans="1:13" x14ac:dyDescent="0.25">
      <c r="A662" s="10"/>
      <c r="B662" s="10"/>
      <c r="C662" s="10"/>
      <c r="D662" s="30"/>
      <c r="E662" s="10"/>
      <c r="F662" s="10"/>
      <c r="G662" s="10"/>
      <c r="H662" s="10"/>
      <c r="I662" s="10"/>
      <c r="J662" s="14" t="s">
        <v>521</v>
      </c>
      <c r="K662" s="11">
        <v>1</v>
      </c>
      <c r="L662" s="16">
        <f>M497+M536+M628</f>
        <v>40097.879999999997</v>
      </c>
      <c r="M662" s="16">
        <f>ROUND(K662*L662,2)</f>
        <v>40097.879999999997</v>
      </c>
    </row>
    <row r="663" spans="1:13" ht="0.95" customHeight="1" x14ac:dyDescent="0.25">
      <c r="A663" s="17"/>
      <c r="B663" s="17"/>
      <c r="C663" s="17"/>
      <c r="D663" s="31"/>
      <c r="E663" s="17"/>
      <c r="F663" s="17"/>
      <c r="G663" s="17"/>
      <c r="H663" s="17"/>
      <c r="I663" s="17"/>
      <c r="J663" s="17"/>
      <c r="K663" s="17"/>
      <c r="L663" s="17"/>
      <c r="M663" s="17"/>
    </row>
    <row r="664" spans="1:13" x14ac:dyDescent="0.25">
      <c r="A664" s="18" t="s">
        <v>522</v>
      </c>
      <c r="B664" s="18" t="s">
        <v>6</v>
      </c>
      <c r="C664" s="18" t="s">
        <v>7</v>
      </c>
      <c r="D664" s="32" t="s">
        <v>523</v>
      </c>
      <c r="E664" s="19"/>
      <c r="F664" s="19"/>
      <c r="G664" s="19"/>
      <c r="H664" s="19"/>
      <c r="I664" s="19"/>
      <c r="J664" s="19"/>
      <c r="K664" s="20">
        <f>K676</f>
        <v>1</v>
      </c>
      <c r="L664" s="20">
        <f>L676</f>
        <v>2216.92</v>
      </c>
      <c r="M664" s="20">
        <f>M676</f>
        <v>2216.92</v>
      </c>
    </row>
    <row r="665" spans="1:13" x14ac:dyDescent="0.25">
      <c r="A665" s="8" t="s">
        <v>524</v>
      </c>
      <c r="B665" s="9" t="s">
        <v>10</v>
      </c>
      <c r="C665" s="9" t="s">
        <v>11</v>
      </c>
      <c r="D665" s="13" t="s">
        <v>525</v>
      </c>
      <c r="E665" s="10"/>
      <c r="F665" s="10"/>
      <c r="G665" s="10"/>
      <c r="H665" s="10"/>
      <c r="I665" s="10"/>
      <c r="J665" s="10"/>
      <c r="K665" s="12">
        <f>K674</f>
        <v>1</v>
      </c>
      <c r="L665" s="12">
        <f>L674</f>
        <v>2216.92</v>
      </c>
      <c r="M665" s="12">
        <f>M674</f>
        <v>2216.92</v>
      </c>
    </row>
    <row r="666" spans="1:13" ht="202.5" x14ac:dyDescent="0.25">
      <c r="A666" s="10"/>
      <c r="B666" s="10"/>
      <c r="C666" s="10"/>
      <c r="D666" s="13" t="s">
        <v>526</v>
      </c>
      <c r="E666" s="10"/>
      <c r="F666" s="10"/>
      <c r="G666" s="10"/>
      <c r="H666" s="10"/>
      <c r="I666" s="10"/>
      <c r="J666" s="10"/>
      <c r="K666" s="10"/>
      <c r="L666" s="10"/>
      <c r="M666" s="10"/>
    </row>
    <row r="667" spans="1:13" ht="33.75" x14ac:dyDescent="0.25">
      <c r="A667" s="9" t="s">
        <v>527</v>
      </c>
      <c r="B667" s="9" t="s">
        <v>30</v>
      </c>
      <c r="C667" s="9" t="s">
        <v>11</v>
      </c>
      <c r="D667" s="13" t="s">
        <v>528</v>
      </c>
      <c r="E667" s="10"/>
      <c r="F667" s="10"/>
      <c r="G667" s="10"/>
      <c r="H667" s="10"/>
      <c r="I667" s="10"/>
      <c r="J667" s="10"/>
      <c r="K667" s="21">
        <v>1</v>
      </c>
      <c r="L667" s="11">
        <v>2108</v>
      </c>
      <c r="M667" s="12">
        <f>ROUND(K667*L667,2)</f>
        <v>2108</v>
      </c>
    </row>
    <row r="668" spans="1:13" ht="101.25" x14ac:dyDescent="0.25">
      <c r="A668" s="10"/>
      <c r="B668" s="10"/>
      <c r="C668" s="10"/>
      <c r="D668" s="13" t="s">
        <v>529</v>
      </c>
      <c r="E668" s="10"/>
      <c r="F668" s="10"/>
      <c r="G668" s="10"/>
      <c r="H668" s="10"/>
      <c r="I668" s="10"/>
      <c r="J668" s="10"/>
      <c r="K668" s="10"/>
      <c r="L668" s="10"/>
      <c r="M668" s="10"/>
    </row>
    <row r="669" spans="1:13" x14ac:dyDescent="0.25">
      <c r="A669" s="9" t="s">
        <v>114</v>
      </c>
      <c r="B669" s="9" t="s">
        <v>37</v>
      </c>
      <c r="C669" s="9" t="s">
        <v>38</v>
      </c>
      <c r="D669" s="13" t="s">
        <v>115</v>
      </c>
      <c r="E669" s="10"/>
      <c r="F669" s="10"/>
      <c r="G669" s="10"/>
      <c r="H669" s="10"/>
      <c r="I669" s="10"/>
      <c r="J669" s="10"/>
      <c r="K669" s="21">
        <v>1.1990000000000001</v>
      </c>
      <c r="L669" s="11">
        <v>29.34</v>
      </c>
      <c r="M669" s="12">
        <f>ROUND(K669*L669,2)</f>
        <v>35.18</v>
      </c>
    </row>
    <row r="670" spans="1:13" x14ac:dyDescent="0.25">
      <c r="A670" s="10"/>
      <c r="B670" s="10"/>
      <c r="C670" s="10"/>
      <c r="D670" s="13" t="s">
        <v>115</v>
      </c>
      <c r="E670" s="10"/>
      <c r="F670" s="10"/>
      <c r="G670" s="10"/>
      <c r="H670" s="10"/>
      <c r="I670" s="10"/>
      <c r="J670" s="10"/>
      <c r="K670" s="10"/>
      <c r="L670" s="10"/>
      <c r="M670" s="10"/>
    </row>
    <row r="671" spans="1:13" x14ac:dyDescent="0.25">
      <c r="A671" s="9" t="s">
        <v>116</v>
      </c>
      <c r="B671" s="9" t="s">
        <v>37</v>
      </c>
      <c r="C671" s="9" t="s">
        <v>38</v>
      </c>
      <c r="D671" s="13" t="s">
        <v>117</v>
      </c>
      <c r="E671" s="10"/>
      <c r="F671" s="10"/>
      <c r="G671" s="10"/>
      <c r="H671" s="10"/>
      <c r="I671" s="10"/>
      <c r="J671" s="10"/>
      <c r="K671" s="21">
        <v>1.1990000000000001</v>
      </c>
      <c r="L671" s="11">
        <v>25.25</v>
      </c>
      <c r="M671" s="12">
        <f>ROUND(K671*L671,2)</f>
        <v>30.27</v>
      </c>
    </row>
    <row r="672" spans="1:13" x14ac:dyDescent="0.25">
      <c r="A672" s="10"/>
      <c r="B672" s="10"/>
      <c r="C672" s="10"/>
      <c r="D672" s="13" t="s">
        <v>117</v>
      </c>
      <c r="E672" s="10"/>
      <c r="F672" s="10"/>
      <c r="G672" s="10"/>
      <c r="H672" s="10"/>
      <c r="I672" s="10"/>
      <c r="J672" s="10"/>
      <c r="K672" s="10"/>
      <c r="L672" s="10"/>
      <c r="M672" s="10"/>
    </row>
    <row r="673" spans="1:13" x14ac:dyDescent="0.25">
      <c r="A673" s="9" t="s">
        <v>42</v>
      </c>
      <c r="B673" s="9" t="s">
        <v>43</v>
      </c>
      <c r="C673" s="9" t="s">
        <v>44</v>
      </c>
      <c r="D673" s="13" t="s">
        <v>45</v>
      </c>
      <c r="E673" s="10"/>
      <c r="F673" s="10"/>
      <c r="G673" s="10"/>
      <c r="H673" s="10"/>
      <c r="I673" s="10"/>
      <c r="J673" s="10"/>
      <c r="K673" s="21">
        <v>21.734999999999999</v>
      </c>
      <c r="L673" s="11">
        <v>2</v>
      </c>
      <c r="M673" s="12">
        <f>ROUND(K673*L673,2)</f>
        <v>43.47</v>
      </c>
    </row>
    <row r="674" spans="1:13" x14ac:dyDescent="0.25">
      <c r="A674" s="10"/>
      <c r="B674" s="10"/>
      <c r="C674" s="10"/>
      <c r="D674" s="30"/>
      <c r="E674" s="10"/>
      <c r="F674" s="10"/>
      <c r="G674" s="10"/>
      <c r="H674" s="10"/>
      <c r="I674" s="10"/>
      <c r="J674" s="14" t="s">
        <v>530</v>
      </c>
      <c r="K674" s="11">
        <v>1</v>
      </c>
      <c r="L674" s="16">
        <f>M667+M669+M671+M673</f>
        <v>2216.92</v>
      </c>
      <c r="M674" s="16">
        <f>ROUND(K674*L674,2)</f>
        <v>2216.92</v>
      </c>
    </row>
    <row r="675" spans="1:13" ht="0.95" customHeight="1" x14ac:dyDescent="0.25">
      <c r="A675" s="17"/>
      <c r="B675" s="17"/>
      <c r="C675" s="17"/>
      <c r="D675" s="31"/>
      <c r="E675" s="17"/>
      <c r="F675" s="17"/>
      <c r="G675" s="17"/>
      <c r="H675" s="17"/>
      <c r="I675" s="17"/>
      <c r="J675" s="17"/>
      <c r="K675" s="17"/>
      <c r="L675" s="17"/>
      <c r="M675" s="17"/>
    </row>
    <row r="676" spans="1:13" x14ac:dyDescent="0.25">
      <c r="A676" s="10"/>
      <c r="B676" s="10"/>
      <c r="C676" s="10"/>
      <c r="D676" s="30"/>
      <c r="E676" s="10"/>
      <c r="F676" s="10"/>
      <c r="G676" s="10"/>
      <c r="H676" s="10"/>
      <c r="I676" s="10"/>
      <c r="J676" s="14" t="s">
        <v>531</v>
      </c>
      <c r="K676" s="11">
        <v>1</v>
      </c>
      <c r="L676" s="16">
        <f>M665</f>
        <v>2216.92</v>
      </c>
      <c r="M676" s="16">
        <f>ROUND(K676*L676,2)</f>
        <v>2216.92</v>
      </c>
    </row>
    <row r="677" spans="1:13" ht="0.95" customHeight="1" x14ac:dyDescent="0.25">
      <c r="A677" s="17"/>
      <c r="B677" s="17"/>
      <c r="C677" s="17"/>
      <c r="D677" s="31"/>
      <c r="E677" s="17"/>
      <c r="F677" s="17"/>
      <c r="G677" s="17"/>
      <c r="H677" s="17"/>
      <c r="I677" s="17"/>
      <c r="J677" s="17"/>
      <c r="K677" s="17"/>
      <c r="L677" s="17"/>
      <c r="M677" s="17"/>
    </row>
    <row r="678" spans="1:13" x14ac:dyDescent="0.25">
      <c r="A678" s="18" t="s">
        <v>532</v>
      </c>
      <c r="B678" s="18" t="s">
        <v>6</v>
      </c>
      <c r="C678" s="18" t="s">
        <v>7</v>
      </c>
      <c r="D678" s="32" t="s">
        <v>533</v>
      </c>
      <c r="E678" s="19"/>
      <c r="F678" s="19"/>
      <c r="G678" s="19"/>
      <c r="H678" s="19"/>
      <c r="I678" s="19"/>
      <c r="J678" s="19"/>
      <c r="K678" s="20">
        <f>K788</f>
        <v>1</v>
      </c>
      <c r="L678" s="20">
        <f>L788</f>
        <v>4202.21</v>
      </c>
      <c r="M678" s="20">
        <f>M788</f>
        <v>4202.21</v>
      </c>
    </row>
    <row r="679" spans="1:13" x14ac:dyDescent="0.25">
      <c r="A679" s="8" t="s">
        <v>534</v>
      </c>
      <c r="B679" s="9" t="s">
        <v>10</v>
      </c>
      <c r="C679" s="9" t="s">
        <v>26</v>
      </c>
      <c r="D679" s="13" t="s">
        <v>535</v>
      </c>
      <c r="E679" s="10"/>
      <c r="F679" s="10"/>
      <c r="G679" s="10"/>
      <c r="H679" s="10"/>
      <c r="I679" s="10"/>
      <c r="J679" s="10"/>
      <c r="K679" s="12">
        <f>K691</f>
        <v>28</v>
      </c>
      <c r="L679" s="12">
        <f>L691</f>
        <v>12.41</v>
      </c>
      <c r="M679" s="12">
        <f>M691</f>
        <v>347.48</v>
      </c>
    </row>
    <row r="680" spans="1:13" ht="213.75" x14ac:dyDescent="0.25">
      <c r="A680" s="10"/>
      <c r="B680" s="10"/>
      <c r="C680" s="10"/>
      <c r="D680" s="13" t="s">
        <v>536</v>
      </c>
      <c r="E680" s="10"/>
      <c r="F680" s="10"/>
      <c r="G680" s="10"/>
      <c r="H680" s="10"/>
      <c r="I680" s="10"/>
      <c r="J680" s="10"/>
      <c r="K680" s="10"/>
      <c r="L680" s="10"/>
      <c r="M680" s="10"/>
    </row>
    <row r="681" spans="1:13" ht="33.75" x14ac:dyDescent="0.25">
      <c r="A681" s="9" t="s">
        <v>537</v>
      </c>
      <c r="B681" s="9" t="s">
        <v>30</v>
      </c>
      <c r="C681" s="9" t="s">
        <v>26</v>
      </c>
      <c r="D681" s="13" t="s">
        <v>538</v>
      </c>
      <c r="E681" s="10"/>
      <c r="F681" s="10"/>
      <c r="G681" s="10"/>
      <c r="H681" s="10"/>
      <c r="I681" s="10"/>
      <c r="J681" s="10"/>
      <c r="K681" s="21">
        <v>1.05</v>
      </c>
      <c r="L681" s="11">
        <v>8</v>
      </c>
      <c r="M681" s="12">
        <f>ROUND(K681*L681,2)</f>
        <v>8.4</v>
      </c>
    </row>
    <row r="682" spans="1:13" ht="45" x14ac:dyDescent="0.25">
      <c r="A682" s="10"/>
      <c r="B682" s="10"/>
      <c r="C682" s="10"/>
      <c r="D682" s="13" t="s">
        <v>539</v>
      </c>
      <c r="E682" s="10"/>
      <c r="F682" s="10"/>
      <c r="G682" s="10"/>
      <c r="H682" s="10"/>
      <c r="I682" s="10"/>
      <c r="J682" s="10"/>
      <c r="K682" s="10"/>
      <c r="L682" s="10"/>
      <c r="M682" s="10"/>
    </row>
    <row r="683" spans="1:13" ht="33.75" x14ac:dyDescent="0.25">
      <c r="A683" s="9" t="s">
        <v>540</v>
      </c>
      <c r="B683" s="9" t="s">
        <v>30</v>
      </c>
      <c r="C683" s="9" t="s">
        <v>11</v>
      </c>
      <c r="D683" s="13" t="s">
        <v>541</v>
      </c>
      <c r="E683" s="10"/>
      <c r="F683" s="10"/>
      <c r="G683" s="10"/>
      <c r="H683" s="10"/>
      <c r="I683" s="10"/>
      <c r="J683" s="10"/>
      <c r="K683" s="21">
        <v>0.1</v>
      </c>
      <c r="L683" s="11">
        <v>4.9000000000000004</v>
      </c>
      <c r="M683" s="12">
        <f>ROUND(K683*L683,2)</f>
        <v>0.49</v>
      </c>
    </row>
    <row r="684" spans="1:13" ht="33.75" x14ac:dyDescent="0.25">
      <c r="A684" s="10"/>
      <c r="B684" s="10"/>
      <c r="C684" s="10"/>
      <c r="D684" s="13" t="s">
        <v>542</v>
      </c>
      <c r="E684" s="10"/>
      <c r="F684" s="10"/>
      <c r="G684" s="10"/>
      <c r="H684" s="10"/>
      <c r="I684" s="10"/>
      <c r="J684" s="10"/>
      <c r="K684" s="10"/>
      <c r="L684" s="10"/>
      <c r="M684" s="10"/>
    </row>
    <row r="685" spans="1:13" ht="22.5" x14ac:dyDescent="0.25">
      <c r="A685" s="9" t="s">
        <v>543</v>
      </c>
      <c r="B685" s="9" t="s">
        <v>37</v>
      </c>
      <c r="C685" s="9" t="s">
        <v>38</v>
      </c>
      <c r="D685" s="13" t="s">
        <v>544</v>
      </c>
      <c r="E685" s="10"/>
      <c r="F685" s="10"/>
      <c r="G685" s="10"/>
      <c r="H685" s="10"/>
      <c r="I685" s="10"/>
      <c r="J685" s="10"/>
      <c r="K685" s="21">
        <v>0.06</v>
      </c>
      <c r="L685" s="11">
        <v>29.34</v>
      </c>
      <c r="M685" s="12">
        <f>ROUND(K685*L685,2)</f>
        <v>1.76</v>
      </c>
    </row>
    <row r="686" spans="1:13" ht="22.5" x14ac:dyDescent="0.25">
      <c r="A686" s="10"/>
      <c r="B686" s="10"/>
      <c r="C686" s="10"/>
      <c r="D686" s="13" t="s">
        <v>544</v>
      </c>
      <c r="E686" s="10"/>
      <c r="F686" s="10"/>
      <c r="G686" s="10"/>
      <c r="H686" s="10"/>
      <c r="I686" s="10"/>
      <c r="J686" s="10"/>
      <c r="K686" s="10"/>
      <c r="L686" s="10"/>
      <c r="M686" s="10"/>
    </row>
    <row r="687" spans="1:13" ht="22.5" x14ac:dyDescent="0.25">
      <c r="A687" s="9" t="s">
        <v>545</v>
      </c>
      <c r="B687" s="9" t="s">
        <v>37</v>
      </c>
      <c r="C687" s="9" t="s">
        <v>38</v>
      </c>
      <c r="D687" s="13" t="s">
        <v>546</v>
      </c>
      <c r="E687" s="10"/>
      <c r="F687" s="10"/>
      <c r="G687" s="10"/>
      <c r="H687" s="10"/>
      <c r="I687" s="10"/>
      <c r="J687" s="10"/>
      <c r="K687" s="21">
        <v>0.06</v>
      </c>
      <c r="L687" s="11">
        <v>25.28</v>
      </c>
      <c r="M687" s="12">
        <f>ROUND(K687*L687,2)</f>
        <v>1.52</v>
      </c>
    </row>
    <row r="688" spans="1:13" ht="22.5" x14ac:dyDescent="0.25">
      <c r="A688" s="10"/>
      <c r="B688" s="10"/>
      <c r="C688" s="10"/>
      <c r="D688" s="13" t="s">
        <v>546</v>
      </c>
      <c r="E688" s="10"/>
      <c r="F688" s="10"/>
      <c r="G688" s="10"/>
      <c r="H688" s="10"/>
      <c r="I688" s="10"/>
      <c r="J688" s="10"/>
      <c r="K688" s="10"/>
      <c r="L688" s="10"/>
      <c r="M688" s="10"/>
    </row>
    <row r="689" spans="1:13" x14ac:dyDescent="0.25">
      <c r="A689" s="9" t="s">
        <v>42</v>
      </c>
      <c r="B689" s="9" t="s">
        <v>43</v>
      </c>
      <c r="C689" s="9" t="s">
        <v>44</v>
      </c>
      <c r="D689" s="13" t="s">
        <v>45</v>
      </c>
      <c r="E689" s="10"/>
      <c r="F689" s="10"/>
      <c r="G689" s="10"/>
      <c r="H689" s="10"/>
      <c r="I689" s="10"/>
      <c r="J689" s="10"/>
      <c r="K689" s="21">
        <v>0.122</v>
      </c>
      <c r="L689" s="11">
        <v>2</v>
      </c>
      <c r="M689" s="12">
        <f>ROUND(K689*L689,2)</f>
        <v>0.24</v>
      </c>
    </row>
    <row r="690" spans="1:13" x14ac:dyDescent="0.25">
      <c r="A690" s="10"/>
      <c r="B690" s="10"/>
      <c r="C690" s="10"/>
      <c r="D690" s="30"/>
      <c r="E690" s="9" t="s">
        <v>7</v>
      </c>
      <c r="F690" s="22">
        <v>1</v>
      </c>
      <c r="G690" s="11">
        <v>28</v>
      </c>
      <c r="H690" s="11">
        <v>0</v>
      </c>
      <c r="I690" s="11">
        <v>0</v>
      </c>
      <c r="J690" s="12">
        <f>OR(F690&lt;&gt;0,G690&lt;&gt;0,H690&lt;&gt;0,I690&lt;&gt;0)*(F690 + (F690 = 0))*(G690 + (G690 = 0))*(H690 + (H690 = 0))*(I690 + (I690 = 0))</f>
        <v>28</v>
      </c>
      <c r="K690" s="10"/>
      <c r="L690" s="10"/>
      <c r="M690" s="10"/>
    </row>
    <row r="691" spans="1:13" x14ac:dyDescent="0.25">
      <c r="A691" s="10"/>
      <c r="B691" s="10"/>
      <c r="C691" s="10"/>
      <c r="D691" s="30"/>
      <c r="E691" s="10"/>
      <c r="F691" s="10"/>
      <c r="G691" s="10"/>
      <c r="H691" s="10"/>
      <c r="I691" s="10"/>
      <c r="J691" s="14" t="s">
        <v>547</v>
      </c>
      <c r="K691" s="16">
        <f>J690</f>
        <v>28</v>
      </c>
      <c r="L691" s="16">
        <f>M681+M683+M685+M687+M689</f>
        <v>12.41</v>
      </c>
      <c r="M691" s="16">
        <f>ROUND(K691*L691,2)</f>
        <v>347.48</v>
      </c>
    </row>
    <row r="692" spans="1:13" ht="0.95" customHeight="1" x14ac:dyDescent="0.25">
      <c r="A692" s="17"/>
      <c r="B692" s="17"/>
      <c r="C692" s="17"/>
      <c r="D692" s="31"/>
      <c r="E692" s="17"/>
      <c r="F692" s="17"/>
      <c r="G692" s="17"/>
      <c r="H692" s="17"/>
      <c r="I692" s="17"/>
      <c r="J692" s="17"/>
      <c r="K692" s="17"/>
      <c r="L692" s="17"/>
      <c r="M692" s="17"/>
    </row>
    <row r="693" spans="1:13" x14ac:dyDescent="0.25">
      <c r="A693" s="8" t="s">
        <v>548</v>
      </c>
      <c r="B693" s="9" t="s">
        <v>10</v>
      </c>
      <c r="C693" s="9" t="s">
        <v>26</v>
      </c>
      <c r="D693" s="13" t="s">
        <v>549</v>
      </c>
      <c r="E693" s="10"/>
      <c r="F693" s="10"/>
      <c r="G693" s="10"/>
      <c r="H693" s="10"/>
      <c r="I693" s="10"/>
      <c r="J693" s="10"/>
      <c r="K693" s="12">
        <f>K705</f>
        <v>12</v>
      </c>
      <c r="L693" s="12">
        <f>L705</f>
        <v>10.23</v>
      </c>
      <c r="M693" s="12">
        <f>M705</f>
        <v>122.76</v>
      </c>
    </row>
    <row r="694" spans="1:13" ht="213.75" x14ac:dyDescent="0.25">
      <c r="A694" s="10"/>
      <c r="B694" s="10"/>
      <c r="C694" s="10"/>
      <c r="D694" s="13" t="s">
        <v>550</v>
      </c>
      <c r="E694" s="10"/>
      <c r="F694" s="10"/>
      <c r="G694" s="10"/>
      <c r="H694" s="10"/>
      <c r="I694" s="10"/>
      <c r="J694" s="10"/>
      <c r="K694" s="10"/>
      <c r="L694" s="10"/>
      <c r="M694" s="10"/>
    </row>
    <row r="695" spans="1:13" ht="33.75" x14ac:dyDescent="0.25">
      <c r="A695" s="9" t="s">
        <v>551</v>
      </c>
      <c r="B695" s="9" t="s">
        <v>30</v>
      </c>
      <c r="C695" s="9" t="s">
        <v>26</v>
      </c>
      <c r="D695" s="13" t="s">
        <v>552</v>
      </c>
      <c r="E695" s="10"/>
      <c r="F695" s="10"/>
      <c r="G695" s="10"/>
      <c r="H695" s="10"/>
      <c r="I695" s="10"/>
      <c r="J695" s="10"/>
      <c r="K695" s="21">
        <v>1.05</v>
      </c>
      <c r="L695" s="11">
        <v>6.1</v>
      </c>
      <c r="M695" s="12">
        <f>ROUND(K695*L695,2)</f>
        <v>6.41</v>
      </c>
    </row>
    <row r="696" spans="1:13" ht="45" x14ac:dyDescent="0.25">
      <c r="A696" s="10"/>
      <c r="B696" s="10"/>
      <c r="C696" s="10"/>
      <c r="D696" s="13" t="s">
        <v>553</v>
      </c>
      <c r="E696" s="10"/>
      <c r="F696" s="10"/>
      <c r="G696" s="10"/>
      <c r="H696" s="10"/>
      <c r="I696" s="10"/>
      <c r="J696" s="10"/>
      <c r="K696" s="10"/>
      <c r="L696" s="10"/>
      <c r="M696" s="10"/>
    </row>
    <row r="697" spans="1:13" ht="33.75" x14ac:dyDescent="0.25">
      <c r="A697" s="9" t="s">
        <v>554</v>
      </c>
      <c r="B697" s="9" t="s">
        <v>30</v>
      </c>
      <c r="C697" s="9" t="s">
        <v>11</v>
      </c>
      <c r="D697" s="13" t="s">
        <v>555</v>
      </c>
      <c r="E697" s="10"/>
      <c r="F697" s="10"/>
      <c r="G697" s="10"/>
      <c r="H697" s="10"/>
      <c r="I697" s="10"/>
      <c r="J697" s="10"/>
      <c r="K697" s="21">
        <v>7.4999999999999997E-2</v>
      </c>
      <c r="L697" s="11">
        <v>4.5</v>
      </c>
      <c r="M697" s="12">
        <f>ROUND(K697*L697,2)</f>
        <v>0.34</v>
      </c>
    </row>
    <row r="698" spans="1:13" ht="33.75" x14ac:dyDescent="0.25">
      <c r="A698" s="10"/>
      <c r="B698" s="10"/>
      <c r="C698" s="10"/>
      <c r="D698" s="13" t="s">
        <v>556</v>
      </c>
      <c r="E698" s="10"/>
      <c r="F698" s="10"/>
      <c r="G698" s="10"/>
      <c r="H698" s="10"/>
      <c r="I698" s="10"/>
      <c r="J698" s="10"/>
      <c r="K698" s="10"/>
      <c r="L698" s="10"/>
      <c r="M698" s="10"/>
    </row>
    <row r="699" spans="1:13" ht="22.5" x14ac:dyDescent="0.25">
      <c r="A699" s="9" t="s">
        <v>543</v>
      </c>
      <c r="B699" s="9" t="s">
        <v>37</v>
      </c>
      <c r="C699" s="9" t="s">
        <v>38</v>
      </c>
      <c r="D699" s="13" t="s">
        <v>544</v>
      </c>
      <c r="E699" s="10"/>
      <c r="F699" s="10"/>
      <c r="G699" s="10"/>
      <c r="H699" s="10"/>
      <c r="I699" s="10"/>
      <c r="J699" s="10"/>
      <c r="K699" s="21">
        <v>0.06</v>
      </c>
      <c r="L699" s="11">
        <v>29.34</v>
      </c>
      <c r="M699" s="12">
        <f>ROUND(K699*L699,2)</f>
        <v>1.76</v>
      </c>
    </row>
    <row r="700" spans="1:13" ht="22.5" x14ac:dyDescent="0.25">
      <c r="A700" s="10"/>
      <c r="B700" s="10"/>
      <c r="C700" s="10"/>
      <c r="D700" s="13" t="s">
        <v>544</v>
      </c>
      <c r="E700" s="10"/>
      <c r="F700" s="10"/>
      <c r="G700" s="10"/>
      <c r="H700" s="10"/>
      <c r="I700" s="10"/>
      <c r="J700" s="10"/>
      <c r="K700" s="10"/>
      <c r="L700" s="10"/>
      <c r="M700" s="10"/>
    </row>
    <row r="701" spans="1:13" ht="22.5" x14ac:dyDescent="0.25">
      <c r="A701" s="9" t="s">
        <v>545</v>
      </c>
      <c r="B701" s="9" t="s">
        <v>37</v>
      </c>
      <c r="C701" s="9" t="s">
        <v>38</v>
      </c>
      <c r="D701" s="13" t="s">
        <v>546</v>
      </c>
      <c r="E701" s="10"/>
      <c r="F701" s="10"/>
      <c r="G701" s="10"/>
      <c r="H701" s="10"/>
      <c r="I701" s="10"/>
      <c r="J701" s="10"/>
      <c r="K701" s="21">
        <v>0.06</v>
      </c>
      <c r="L701" s="11">
        <v>25.28</v>
      </c>
      <c r="M701" s="12">
        <f>ROUND(K701*L701,2)</f>
        <v>1.52</v>
      </c>
    </row>
    <row r="702" spans="1:13" ht="22.5" x14ac:dyDescent="0.25">
      <c r="A702" s="10"/>
      <c r="B702" s="10"/>
      <c r="C702" s="10"/>
      <c r="D702" s="13" t="s">
        <v>546</v>
      </c>
      <c r="E702" s="10"/>
      <c r="F702" s="10"/>
      <c r="G702" s="10"/>
      <c r="H702" s="10"/>
      <c r="I702" s="10"/>
      <c r="J702" s="10"/>
      <c r="K702" s="10"/>
      <c r="L702" s="10"/>
      <c r="M702" s="10"/>
    </row>
    <row r="703" spans="1:13" x14ac:dyDescent="0.25">
      <c r="A703" s="9" t="s">
        <v>42</v>
      </c>
      <c r="B703" s="9" t="s">
        <v>43</v>
      </c>
      <c r="C703" s="9" t="s">
        <v>44</v>
      </c>
      <c r="D703" s="13" t="s">
        <v>45</v>
      </c>
      <c r="E703" s="10"/>
      <c r="F703" s="10"/>
      <c r="G703" s="10"/>
      <c r="H703" s="10"/>
      <c r="I703" s="10"/>
      <c r="J703" s="10"/>
      <c r="K703" s="21">
        <v>0.1</v>
      </c>
      <c r="L703" s="11">
        <v>2</v>
      </c>
      <c r="M703" s="12">
        <f>ROUND(K703*L703,2)</f>
        <v>0.2</v>
      </c>
    </row>
    <row r="704" spans="1:13" x14ac:dyDescent="0.25">
      <c r="A704" s="10"/>
      <c r="B704" s="10"/>
      <c r="C704" s="10"/>
      <c r="D704" s="30"/>
      <c r="E704" s="9" t="s">
        <v>7</v>
      </c>
      <c r="F704" s="22">
        <v>1</v>
      </c>
      <c r="G704" s="11">
        <v>12</v>
      </c>
      <c r="H704" s="11">
        <v>0</v>
      </c>
      <c r="I704" s="11">
        <v>0</v>
      </c>
      <c r="J704" s="12">
        <f>OR(F704&lt;&gt;0,G704&lt;&gt;0,H704&lt;&gt;0,I704&lt;&gt;0)*(F704 + (F704 = 0))*(G704 + (G704 = 0))*(H704 + (H704 = 0))*(I704 + (I704 = 0))</f>
        <v>12</v>
      </c>
      <c r="K704" s="10"/>
      <c r="L704" s="10"/>
      <c r="M704" s="10"/>
    </row>
    <row r="705" spans="1:13" x14ac:dyDescent="0.25">
      <c r="A705" s="10"/>
      <c r="B705" s="10"/>
      <c r="C705" s="10"/>
      <c r="D705" s="30"/>
      <c r="E705" s="10"/>
      <c r="F705" s="10"/>
      <c r="G705" s="10"/>
      <c r="H705" s="10"/>
      <c r="I705" s="10"/>
      <c r="J705" s="14" t="s">
        <v>557</v>
      </c>
      <c r="K705" s="16">
        <f>J704</f>
        <v>12</v>
      </c>
      <c r="L705" s="16">
        <f>M695+M697+M699+M701+M703</f>
        <v>10.23</v>
      </c>
      <c r="M705" s="16">
        <f>ROUND(K705*L705,2)</f>
        <v>122.76</v>
      </c>
    </row>
    <row r="706" spans="1:13" ht="0.95" customHeight="1" x14ac:dyDescent="0.25">
      <c r="A706" s="17"/>
      <c r="B706" s="17"/>
      <c r="C706" s="17"/>
      <c r="D706" s="31"/>
      <c r="E706" s="17"/>
      <c r="F706" s="17"/>
      <c r="G706" s="17"/>
      <c r="H706" s="17"/>
      <c r="I706" s="17"/>
      <c r="J706" s="17"/>
      <c r="K706" s="17"/>
      <c r="L706" s="17"/>
      <c r="M706" s="17"/>
    </row>
    <row r="707" spans="1:13" x14ac:dyDescent="0.25">
      <c r="A707" s="8" t="s">
        <v>558</v>
      </c>
      <c r="B707" s="9" t="s">
        <v>10</v>
      </c>
      <c r="C707" s="9" t="s">
        <v>26</v>
      </c>
      <c r="D707" s="13" t="s">
        <v>559</v>
      </c>
      <c r="E707" s="10"/>
      <c r="F707" s="10"/>
      <c r="G707" s="10"/>
      <c r="H707" s="10"/>
      <c r="I707" s="10"/>
      <c r="J707" s="10"/>
      <c r="K707" s="12">
        <f>K719</f>
        <v>18</v>
      </c>
      <c r="L707" s="12">
        <f>L719</f>
        <v>8.0500000000000007</v>
      </c>
      <c r="M707" s="12">
        <f>M719</f>
        <v>144.9</v>
      </c>
    </row>
    <row r="708" spans="1:13" ht="213.75" x14ac:dyDescent="0.25">
      <c r="A708" s="10"/>
      <c r="B708" s="10"/>
      <c r="C708" s="10"/>
      <c r="D708" s="13" t="s">
        <v>560</v>
      </c>
      <c r="E708" s="10"/>
      <c r="F708" s="10"/>
      <c r="G708" s="10"/>
      <c r="H708" s="10"/>
      <c r="I708" s="10"/>
      <c r="J708" s="10"/>
      <c r="K708" s="10"/>
      <c r="L708" s="10"/>
      <c r="M708" s="10"/>
    </row>
    <row r="709" spans="1:13" ht="33.75" x14ac:dyDescent="0.25">
      <c r="A709" s="9" t="s">
        <v>561</v>
      </c>
      <c r="B709" s="9" t="s">
        <v>30</v>
      </c>
      <c r="C709" s="9" t="s">
        <v>26</v>
      </c>
      <c r="D709" s="13" t="s">
        <v>562</v>
      </c>
      <c r="E709" s="10"/>
      <c r="F709" s="10"/>
      <c r="G709" s="10"/>
      <c r="H709" s="10"/>
      <c r="I709" s="10"/>
      <c r="J709" s="10"/>
      <c r="K709" s="21">
        <v>1.05</v>
      </c>
      <c r="L709" s="11">
        <v>4.2</v>
      </c>
      <c r="M709" s="12">
        <f>ROUND(K709*L709,2)</f>
        <v>4.41</v>
      </c>
    </row>
    <row r="710" spans="1:13" ht="45" x14ac:dyDescent="0.25">
      <c r="A710" s="10"/>
      <c r="B710" s="10"/>
      <c r="C710" s="10"/>
      <c r="D710" s="13" t="s">
        <v>563</v>
      </c>
      <c r="E710" s="10"/>
      <c r="F710" s="10"/>
      <c r="G710" s="10"/>
      <c r="H710" s="10"/>
      <c r="I710" s="10"/>
      <c r="J710" s="10"/>
      <c r="K710" s="10"/>
      <c r="L710" s="10"/>
      <c r="M710" s="10"/>
    </row>
    <row r="711" spans="1:13" ht="33.75" x14ac:dyDescent="0.25">
      <c r="A711" s="9" t="s">
        <v>564</v>
      </c>
      <c r="B711" s="9" t="s">
        <v>30</v>
      </c>
      <c r="C711" s="9" t="s">
        <v>11</v>
      </c>
      <c r="D711" s="13" t="s">
        <v>565</v>
      </c>
      <c r="E711" s="10"/>
      <c r="F711" s="10"/>
      <c r="G711" s="10"/>
      <c r="H711" s="10"/>
      <c r="I711" s="10"/>
      <c r="J711" s="10"/>
      <c r="K711" s="21">
        <v>0.05</v>
      </c>
      <c r="L711" s="11">
        <v>3.9</v>
      </c>
      <c r="M711" s="12">
        <f>ROUND(K711*L711,2)</f>
        <v>0.2</v>
      </c>
    </row>
    <row r="712" spans="1:13" ht="33.75" x14ac:dyDescent="0.25">
      <c r="A712" s="10"/>
      <c r="B712" s="10"/>
      <c r="C712" s="10"/>
      <c r="D712" s="13" t="s">
        <v>566</v>
      </c>
      <c r="E712" s="10"/>
      <c r="F712" s="10"/>
      <c r="G712" s="10"/>
      <c r="H712" s="10"/>
      <c r="I712" s="10"/>
      <c r="J712" s="10"/>
      <c r="K712" s="10"/>
      <c r="L712" s="10"/>
      <c r="M712" s="10"/>
    </row>
    <row r="713" spans="1:13" ht="22.5" x14ac:dyDescent="0.25">
      <c r="A713" s="9" t="s">
        <v>543</v>
      </c>
      <c r="B713" s="9" t="s">
        <v>37</v>
      </c>
      <c r="C713" s="9" t="s">
        <v>38</v>
      </c>
      <c r="D713" s="13" t="s">
        <v>544</v>
      </c>
      <c r="E713" s="10"/>
      <c r="F713" s="10"/>
      <c r="G713" s="10"/>
      <c r="H713" s="10"/>
      <c r="I713" s="10"/>
      <c r="J713" s="10"/>
      <c r="K713" s="21">
        <v>0.06</v>
      </c>
      <c r="L713" s="11">
        <v>29.34</v>
      </c>
      <c r="M713" s="12">
        <f>ROUND(K713*L713,2)</f>
        <v>1.76</v>
      </c>
    </row>
    <row r="714" spans="1:13" ht="22.5" x14ac:dyDescent="0.25">
      <c r="A714" s="10"/>
      <c r="B714" s="10"/>
      <c r="C714" s="10"/>
      <c r="D714" s="13" t="s">
        <v>544</v>
      </c>
      <c r="E714" s="10"/>
      <c r="F714" s="10"/>
      <c r="G714" s="10"/>
      <c r="H714" s="10"/>
      <c r="I714" s="10"/>
      <c r="J714" s="10"/>
      <c r="K714" s="10"/>
      <c r="L714" s="10"/>
      <c r="M714" s="10"/>
    </row>
    <row r="715" spans="1:13" ht="22.5" x14ac:dyDescent="0.25">
      <c r="A715" s="9" t="s">
        <v>545</v>
      </c>
      <c r="B715" s="9" t="s">
        <v>37</v>
      </c>
      <c r="C715" s="9" t="s">
        <v>38</v>
      </c>
      <c r="D715" s="13" t="s">
        <v>546</v>
      </c>
      <c r="E715" s="10"/>
      <c r="F715" s="10"/>
      <c r="G715" s="10"/>
      <c r="H715" s="10"/>
      <c r="I715" s="10"/>
      <c r="J715" s="10"/>
      <c r="K715" s="21">
        <v>0.06</v>
      </c>
      <c r="L715" s="11">
        <v>25.28</v>
      </c>
      <c r="M715" s="12">
        <f>ROUND(K715*L715,2)</f>
        <v>1.52</v>
      </c>
    </row>
    <row r="716" spans="1:13" ht="22.5" x14ac:dyDescent="0.25">
      <c r="A716" s="10"/>
      <c r="B716" s="10"/>
      <c r="C716" s="10"/>
      <c r="D716" s="13" t="s">
        <v>546</v>
      </c>
      <c r="E716" s="10"/>
      <c r="F716" s="10"/>
      <c r="G716" s="10"/>
      <c r="H716" s="10"/>
      <c r="I716" s="10"/>
      <c r="J716" s="10"/>
      <c r="K716" s="10"/>
      <c r="L716" s="10"/>
      <c r="M716" s="10"/>
    </row>
    <row r="717" spans="1:13" x14ac:dyDescent="0.25">
      <c r="A717" s="9" t="s">
        <v>42</v>
      </c>
      <c r="B717" s="9" t="s">
        <v>43</v>
      </c>
      <c r="C717" s="9" t="s">
        <v>44</v>
      </c>
      <c r="D717" s="13" t="s">
        <v>45</v>
      </c>
      <c r="E717" s="10"/>
      <c r="F717" s="10"/>
      <c r="G717" s="10"/>
      <c r="H717" s="10"/>
      <c r="I717" s="10"/>
      <c r="J717" s="10"/>
      <c r="K717" s="21">
        <v>7.9000000000000001E-2</v>
      </c>
      <c r="L717" s="11">
        <v>2</v>
      </c>
      <c r="M717" s="12">
        <f>ROUND(K717*L717,2)</f>
        <v>0.16</v>
      </c>
    </row>
    <row r="718" spans="1:13" x14ac:dyDescent="0.25">
      <c r="A718" s="10"/>
      <c r="B718" s="10"/>
      <c r="C718" s="10"/>
      <c r="D718" s="30"/>
      <c r="E718" s="9" t="s">
        <v>7</v>
      </c>
      <c r="F718" s="22">
        <v>1</v>
      </c>
      <c r="G718" s="11">
        <v>18</v>
      </c>
      <c r="H718" s="11">
        <v>0</v>
      </c>
      <c r="I718" s="11">
        <v>0</v>
      </c>
      <c r="J718" s="12">
        <f>OR(F718&lt;&gt;0,G718&lt;&gt;0,H718&lt;&gt;0,I718&lt;&gt;0)*(F718 + (F718 = 0))*(G718 + (G718 = 0))*(H718 + (H718 = 0))*(I718 + (I718 = 0))</f>
        <v>18</v>
      </c>
      <c r="K718" s="10"/>
      <c r="L718" s="10"/>
      <c r="M718" s="10"/>
    </row>
    <row r="719" spans="1:13" x14ac:dyDescent="0.25">
      <c r="A719" s="10"/>
      <c r="B719" s="10"/>
      <c r="C719" s="10"/>
      <c r="D719" s="30"/>
      <c r="E719" s="10"/>
      <c r="F719" s="10"/>
      <c r="G719" s="10"/>
      <c r="H719" s="10"/>
      <c r="I719" s="10"/>
      <c r="J719" s="14" t="s">
        <v>567</v>
      </c>
      <c r="K719" s="16">
        <f>J718</f>
        <v>18</v>
      </c>
      <c r="L719" s="16">
        <f>M709+M711+M713+M715+M717</f>
        <v>8.0500000000000007</v>
      </c>
      <c r="M719" s="16">
        <f>ROUND(K719*L719,2)</f>
        <v>144.9</v>
      </c>
    </row>
    <row r="720" spans="1:13" ht="0.95" customHeight="1" x14ac:dyDescent="0.25">
      <c r="A720" s="17"/>
      <c r="B720" s="17"/>
      <c r="C720" s="17"/>
      <c r="D720" s="31"/>
      <c r="E720" s="17"/>
      <c r="F720" s="17"/>
      <c r="G720" s="17"/>
      <c r="H720" s="17"/>
      <c r="I720" s="17"/>
      <c r="J720" s="17"/>
      <c r="K720" s="17"/>
      <c r="L720" s="17"/>
      <c r="M720" s="17"/>
    </row>
    <row r="721" spans="1:13" x14ac:dyDescent="0.25">
      <c r="A721" s="8" t="s">
        <v>568</v>
      </c>
      <c r="B721" s="9" t="s">
        <v>10</v>
      </c>
      <c r="C721" s="9" t="s">
        <v>1</v>
      </c>
      <c r="D721" s="13" t="s">
        <v>569</v>
      </c>
      <c r="E721" s="10"/>
      <c r="F721" s="10"/>
      <c r="G721" s="10"/>
      <c r="H721" s="10"/>
      <c r="I721" s="10"/>
      <c r="J721" s="10"/>
      <c r="K721" s="12">
        <f>K728</f>
        <v>6</v>
      </c>
      <c r="L721" s="12">
        <f>L728</f>
        <v>164.65</v>
      </c>
      <c r="M721" s="12">
        <f>M728</f>
        <v>987.9</v>
      </c>
    </row>
    <row r="722" spans="1:13" ht="135" x14ac:dyDescent="0.25">
      <c r="A722" s="10"/>
      <c r="B722" s="10"/>
      <c r="C722" s="10"/>
      <c r="D722" s="13" t="s">
        <v>570</v>
      </c>
      <c r="E722" s="10"/>
      <c r="F722" s="10"/>
      <c r="G722" s="10"/>
      <c r="H722" s="10"/>
      <c r="I722" s="10"/>
      <c r="J722" s="10"/>
      <c r="K722" s="10"/>
      <c r="L722" s="10"/>
      <c r="M722" s="10"/>
    </row>
    <row r="723" spans="1:13" x14ac:dyDescent="0.25">
      <c r="A723" s="9" t="s">
        <v>571</v>
      </c>
      <c r="B723" s="9" t="s">
        <v>30</v>
      </c>
      <c r="C723" s="9" t="s">
        <v>1</v>
      </c>
      <c r="D723" s="13" t="s">
        <v>572</v>
      </c>
      <c r="E723" s="10"/>
      <c r="F723" s="10"/>
      <c r="G723" s="10"/>
      <c r="H723" s="10"/>
      <c r="I723" s="10"/>
      <c r="J723" s="10"/>
      <c r="K723" s="21">
        <v>1</v>
      </c>
      <c r="L723" s="11">
        <v>164.65</v>
      </c>
      <c r="M723" s="12">
        <f>ROUND(K723*L723,2)</f>
        <v>164.65</v>
      </c>
    </row>
    <row r="724" spans="1:13" x14ac:dyDescent="0.25">
      <c r="A724" s="10"/>
      <c r="B724" s="10"/>
      <c r="C724" s="10"/>
      <c r="D724" s="30"/>
      <c r="E724" s="9" t="s">
        <v>573</v>
      </c>
      <c r="F724" s="22">
        <v>3</v>
      </c>
      <c r="G724" s="11">
        <v>0</v>
      </c>
      <c r="H724" s="11">
        <v>0</v>
      </c>
      <c r="I724" s="11">
        <v>0</v>
      </c>
      <c r="J724" s="12">
        <f>OR(F724&lt;&gt;0,G724&lt;&gt;0,H724&lt;&gt;0,I724&lt;&gt;0)*(F724 + (F724 = 0))*(G724 + (G724 = 0))*(H724 + (H724 = 0))*(I724 + (I724 = 0))</f>
        <v>3</v>
      </c>
      <c r="K724" s="10"/>
      <c r="L724" s="10"/>
      <c r="M724" s="10"/>
    </row>
    <row r="725" spans="1:13" x14ac:dyDescent="0.25">
      <c r="A725" s="10"/>
      <c r="B725" s="10"/>
      <c r="C725" s="10"/>
      <c r="D725" s="30"/>
      <c r="E725" s="9" t="s">
        <v>574</v>
      </c>
      <c r="F725" s="22">
        <v>1</v>
      </c>
      <c r="G725" s="11">
        <v>0</v>
      </c>
      <c r="H725" s="11">
        <v>0</v>
      </c>
      <c r="I725" s="11">
        <v>0</v>
      </c>
      <c r="J725" s="12">
        <f>OR(F725&lt;&gt;0,G725&lt;&gt;0,H725&lt;&gt;0,I725&lt;&gt;0)*(F725 + (F725 = 0))*(G725 + (G725 = 0))*(H725 + (H725 = 0))*(I725 + (I725 = 0))</f>
        <v>1</v>
      </c>
      <c r="K725" s="10"/>
      <c r="L725" s="10"/>
      <c r="M725" s="10"/>
    </row>
    <row r="726" spans="1:13" x14ac:dyDescent="0.25">
      <c r="A726" s="10"/>
      <c r="B726" s="10"/>
      <c r="C726" s="10"/>
      <c r="D726" s="30"/>
      <c r="E726" s="9" t="s">
        <v>575</v>
      </c>
      <c r="F726" s="22">
        <v>1</v>
      </c>
      <c r="G726" s="11">
        <v>0</v>
      </c>
      <c r="H726" s="11">
        <v>0</v>
      </c>
      <c r="I726" s="11">
        <v>0</v>
      </c>
      <c r="J726" s="12">
        <f>OR(F726&lt;&gt;0,G726&lt;&gt;0,H726&lt;&gt;0,I726&lt;&gt;0)*(F726 + (F726 = 0))*(G726 + (G726 = 0))*(H726 + (H726 = 0))*(I726 + (I726 = 0))</f>
        <v>1</v>
      </c>
      <c r="K726" s="10"/>
      <c r="L726" s="10"/>
      <c r="M726" s="10"/>
    </row>
    <row r="727" spans="1:13" x14ac:dyDescent="0.25">
      <c r="A727" s="10"/>
      <c r="B727" s="10"/>
      <c r="C727" s="10"/>
      <c r="D727" s="30"/>
      <c r="E727" s="9" t="s">
        <v>576</v>
      </c>
      <c r="F727" s="22">
        <v>1</v>
      </c>
      <c r="G727" s="11">
        <v>0</v>
      </c>
      <c r="H727" s="11">
        <v>0</v>
      </c>
      <c r="I727" s="11">
        <v>0</v>
      </c>
      <c r="J727" s="12">
        <f>OR(F727&lt;&gt;0,G727&lt;&gt;0,H727&lt;&gt;0,I727&lt;&gt;0)*(F727 + (F727 = 0))*(G727 + (G727 = 0))*(H727 + (H727 = 0))*(I727 + (I727 = 0))</f>
        <v>1</v>
      </c>
      <c r="K727" s="10"/>
      <c r="L727" s="10"/>
      <c r="M727" s="10"/>
    </row>
    <row r="728" spans="1:13" x14ac:dyDescent="0.25">
      <c r="A728" s="10"/>
      <c r="B728" s="10"/>
      <c r="C728" s="10"/>
      <c r="D728" s="30"/>
      <c r="E728" s="10"/>
      <c r="F728" s="10"/>
      <c r="G728" s="10"/>
      <c r="H728" s="10"/>
      <c r="I728" s="10"/>
      <c r="J728" s="14" t="s">
        <v>577</v>
      </c>
      <c r="K728" s="16">
        <f>SUM(J724:J727)*1</f>
        <v>6</v>
      </c>
      <c r="L728" s="16">
        <f>M723</f>
        <v>164.65</v>
      </c>
      <c r="M728" s="16">
        <f>ROUND(K728*L728,2)</f>
        <v>987.9</v>
      </c>
    </row>
    <row r="729" spans="1:13" ht="0.95" customHeight="1" x14ac:dyDescent="0.25">
      <c r="A729" s="17"/>
      <c r="B729" s="17"/>
      <c r="C729" s="17"/>
      <c r="D729" s="31"/>
      <c r="E729" s="17"/>
      <c r="F729" s="17"/>
      <c r="G729" s="17"/>
      <c r="H729" s="17"/>
      <c r="I729" s="17"/>
      <c r="J729" s="17"/>
      <c r="K729" s="17"/>
      <c r="L729" s="17"/>
      <c r="M729" s="17"/>
    </row>
    <row r="730" spans="1:13" ht="22.5" x14ac:dyDescent="0.25">
      <c r="A730" s="8" t="s">
        <v>578</v>
      </c>
      <c r="B730" s="9" t="s">
        <v>10</v>
      </c>
      <c r="C730" s="9" t="s">
        <v>108</v>
      </c>
      <c r="D730" s="13" t="s">
        <v>579</v>
      </c>
      <c r="E730" s="10"/>
      <c r="F730" s="10"/>
      <c r="G730" s="10"/>
      <c r="H730" s="10"/>
      <c r="I730" s="10"/>
      <c r="J730" s="10"/>
      <c r="K730" s="12">
        <f>K743</f>
        <v>6</v>
      </c>
      <c r="L730" s="12">
        <f>L743</f>
        <v>46.07</v>
      </c>
      <c r="M730" s="12">
        <f>M743</f>
        <v>276.42</v>
      </c>
    </row>
    <row r="731" spans="1:13" ht="45" x14ac:dyDescent="0.25">
      <c r="A731" s="10"/>
      <c r="B731" s="10"/>
      <c r="C731" s="10"/>
      <c r="D731" s="13" t="s">
        <v>580</v>
      </c>
      <c r="E731" s="10"/>
      <c r="F731" s="10"/>
      <c r="G731" s="10"/>
      <c r="H731" s="10"/>
      <c r="I731" s="10"/>
      <c r="J731" s="10"/>
      <c r="K731" s="10"/>
      <c r="L731" s="10"/>
      <c r="M731" s="10"/>
    </row>
    <row r="732" spans="1:13" x14ac:dyDescent="0.25">
      <c r="A732" s="9" t="s">
        <v>499</v>
      </c>
      <c r="B732" s="9" t="s">
        <v>37</v>
      </c>
      <c r="C732" s="9" t="s">
        <v>497</v>
      </c>
      <c r="D732" s="13" t="s">
        <v>500</v>
      </c>
      <c r="E732" s="10"/>
      <c r="F732" s="10"/>
      <c r="G732" s="10"/>
      <c r="H732" s="10"/>
      <c r="I732" s="10"/>
      <c r="J732" s="10"/>
      <c r="K732" s="21">
        <v>0.2</v>
      </c>
      <c r="L732" s="11">
        <v>19.5</v>
      </c>
      <c r="M732" s="12">
        <f>ROUND(K732*L732,2)</f>
        <v>3.9</v>
      </c>
    </row>
    <row r="733" spans="1:13" x14ac:dyDescent="0.25">
      <c r="A733" s="10"/>
      <c r="B733" s="10"/>
      <c r="C733" s="10"/>
      <c r="D733" s="13" t="s">
        <v>500</v>
      </c>
      <c r="E733" s="10"/>
      <c r="F733" s="10"/>
      <c r="G733" s="10"/>
      <c r="H733" s="10"/>
      <c r="I733" s="10"/>
      <c r="J733" s="10"/>
      <c r="K733" s="10"/>
      <c r="L733" s="10"/>
      <c r="M733" s="10"/>
    </row>
    <row r="734" spans="1:13" x14ac:dyDescent="0.25">
      <c r="A734" s="9" t="s">
        <v>496</v>
      </c>
      <c r="B734" s="9" t="s">
        <v>37</v>
      </c>
      <c r="C734" s="9" t="s">
        <v>497</v>
      </c>
      <c r="D734" s="13" t="s">
        <v>498</v>
      </c>
      <c r="E734" s="10"/>
      <c r="F734" s="10"/>
      <c r="G734" s="10"/>
      <c r="H734" s="10"/>
      <c r="I734" s="10"/>
      <c r="J734" s="10"/>
      <c r="K734" s="21">
        <v>0.2</v>
      </c>
      <c r="L734" s="11">
        <v>22.72</v>
      </c>
      <c r="M734" s="12">
        <f>ROUND(K734*L734,2)</f>
        <v>4.54</v>
      </c>
    </row>
    <row r="735" spans="1:13" x14ac:dyDescent="0.25">
      <c r="A735" s="10"/>
      <c r="B735" s="10"/>
      <c r="C735" s="10"/>
      <c r="D735" s="13" t="s">
        <v>498</v>
      </c>
      <c r="E735" s="10"/>
      <c r="F735" s="10"/>
      <c r="G735" s="10"/>
      <c r="H735" s="10"/>
      <c r="I735" s="10"/>
      <c r="J735" s="10"/>
      <c r="K735" s="10"/>
      <c r="L735" s="10"/>
      <c r="M735" s="10"/>
    </row>
    <row r="736" spans="1:13" x14ac:dyDescent="0.25">
      <c r="A736" s="9" t="s">
        <v>218</v>
      </c>
      <c r="B736" s="9" t="s">
        <v>30</v>
      </c>
      <c r="C736" s="9" t="s">
        <v>44</v>
      </c>
      <c r="D736" s="13" t="s">
        <v>219</v>
      </c>
      <c r="E736" s="10"/>
      <c r="F736" s="10"/>
      <c r="G736" s="10"/>
      <c r="H736" s="10"/>
      <c r="I736" s="10"/>
      <c r="J736" s="10"/>
      <c r="K736" s="21">
        <v>8.4000000000000005E-2</v>
      </c>
      <c r="L736" s="11">
        <v>1.5</v>
      </c>
      <c r="M736" s="12">
        <f>ROUND(K736*L736,2)</f>
        <v>0.13</v>
      </c>
    </row>
    <row r="737" spans="1:13" ht="22.5" x14ac:dyDescent="0.25">
      <c r="A737" s="9" t="s">
        <v>581</v>
      </c>
      <c r="B737" s="9" t="s">
        <v>10</v>
      </c>
      <c r="C737" s="9" t="s">
        <v>108</v>
      </c>
      <c r="D737" s="13" t="s">
        <v>579</v>
      </c>
      <c r="E737" s="10"/>
      <c r="F737" s="10"/>
      <c r="G737" s="10"/>
      <c r="H737" s="10"/>
      <c r="I737" s="10"/>
      <c r="J737" s="10"/>
      <c r="K737" s="21">
        <v>1</v>
      </c>
      <c r="L737" s="11">
        <v>37.5</v>
      </c>
      <c r="M737" s="12">
        <f>ROUND(K737*L737,2)</f>
        <v>37.5</v>
      </c>
    </row>
    <row r="738" spans="1:13" ht="33.75" x14ac:dyDescent="0.25">
      <c r="A738" s="10"/>
      <c r="B738" s="10"/>
      <c r="C738" s="10"/>
      <c r="D738" s="13" t="s">
        <v>582</v>
      </c>
      <c r="E738" s="10"/>
      <c r="F738" s="10"/>
      <c r="G738" s="10"/>
      <c r="H738" s="10"/>
      <c r="I738" s="10"/>
      <c r="J738" s="10"/>
      <c r="K738" s="10"/>
      <c r="L738" s="10"/>
      <c r="M738" s="10"/>
    </row>
    <row r="739" spans="1:13" x14ac:dyDescent="0.25">
      <c r="A739" s="10"/>
      <c r="B739" s="10"/>
      <c r="C739" s="10"/>
      <c r="D739" s="30"/>
      <c r="E739" s="9" t="s">
        <v>573</v>
      </c>
      <c r="F739" s="22">
        <v>3</v>
      </c>
      <c r="G739" s="11">
        <v>0</v>
      </c>
      <c r="H739" s="11">
        <v>0</v>
      </c>
      <c r="I739" s="11">
        <v>0</v>
      </c>
      <c r="J739" s="12">
        <f>OR(F739&lt;&gt;0,G739&lt;&gt;0,H739&lt;&gt;0,I739&lt;&gt;0)*(F739 + (F739 = 0))*(G739 + (G739 = 0))*(H739 + (H739 = 0))*(I739 + (I739 = 0))</f>
        <v>3</v>
      </c>
      <c r="K739" s="10"/>
      <c r="L739" s="10"/>
      <c r="M739" s="10"/>
    </row>
    <row r="740" spans="1:13" x14ac:dyDescent="0.25">
      <c r="A740" s="10"/>
      <c r="B740" s="10"/>
      <c r="C740" s="10"/>
      <c r="D740" s="30"/>
      <c r="E740" s="9" t="s">
        <v>574</v>
      </c>
      <c r="F740" s="22">
        <v>1</v>
      </c>
      <c r="G740" s="11">
        <v>0</v>
      </c>
      <c r="H740" s="11">
        <v>0</v>
      </c>
      <c r="I740" s="11">
        <v>0</v>
      </c>
      <c r="J740" s="12">
        <f>OR(F740&lt;&gt;0,G740&lt;&gt;0,H740&lt;&gt;0,I740&lt;&gt;0)*(F740 + (F740 = 0))*(G740 + (G740 = 0))*(H740 + (H740 = 0))*(I740 + (I740 = 0))</f>
        <v>1</v>
      </c>
      <c r="K740" s="10"/>
      <c r="L740" s="10"/>
      <c r="M740" s="10"/>
    </row>
    <row r="741" spans="1:13" x14ac:dyDescent="0.25">
      <c r="A741" s="10"/>
      <c r="B741" s="10"/>
      <c r="C741" s="10"/>
      <c r="D741" s="30"/>
      <c r="E741" s="9" t="s">
        <v>575</v>
      </c>
      <c r="F741" s="22">
        <v>1</v>
      </c>
      <c r="G741" s="11">
        <v>0</v>
      </c>
      <c r="H741" s="11">
        <v>0</v>
      </c>
      <c r="I741" s="11">
        <v>0</v>
      </c>
      <c r="J741" s="12">
        <f>OR(F741&lt;&gt;0,G741&lt;&gt;0,H741&lt;&gt;0,I741&lt;&gt;0)*(F741 + (F741 = 0))*(G741 + (G741 = 0))*(H741 + (H741 = 0))*(I741 + (I741 = 0))</f>
        <v>1</v>
      </c>
      <c r="K741" s="10"/>
      <c r="L741" s="10"/>
      <c r="M741" s="10"/>
    </row>
    <row r="742" spans="1:13" x14ac:dyDescent="0.25">
      <c r="A742" s="10"/>
      <c r="B742" s="10"/>
      <c r="C742" s="10"/>
      <c r="D742" s="30"/>
      <c r="E742" s="9" t="s">
        <v>576</v>
      </c>
      <c r="F742" s="22">
        <v>1</v>
      </c>
      <c r="G742" s="11">
        <v>0</v>
      </c>
      <c r="H742" s="11">
        <v>0</v>
      </c>
      <c r="I742" s="11">
        <v>0</v>
      </c>
      <c r="J742" s="12">
        <f>OR(F742&lt;&gt;0,G742&lt;&gt;0,H742&lt;&gt;0,I742&lt;&gt;0)*(F742 + (F742 = 0))*(G742 + (G742 = 0))*(H742 + (H742 = 0))*(I742 + (I742 = 0))</f>
        <v>1</v>
      </c>
      <c r="K742" s="10"/>
      <c r="L742" s="10"/>
      <c r="M742" s="10"/>
    </row>
    <row r="743" spans="1:13" x14ac:dyDescent="0.25">
      <c r="A743" s="10"/>
      <c r="B743" s="10"/>
      <c r="C743" s="10"/>
      <c r="D743" s="30"/>
      <c r="E743" s="10"/>
      <c r="F743" s="10"/>
      <c r="G743" s="10"/>
      <c r="H743" s="10"/>
      <c r="I743" s="10"/>
      <c r="J743" s="14" t="s">
        <v>583</v>
      </c>
      <c r="K743" s="16">
        <f>SUM(J739:J742)*1</f>
        <v>6</v>
      </c>
      <c r="L743" s="16">
        <f>M732+M734+M736+M737</f>
        <v>46.07</v>
      </c>
      <c r="M743" s="16">
        <f>ROUND(K743*L743,2)</f>
        <v>276.42</v>
      </c>
    </row>
    <row r="744" spans="1:13" ht="0.95" customHeight="1" x14ac:dyDescent="0.25">
      <c r="A744" s="17"/>
      <c r="B744" s="17"/>
      <c r="C744" s="17"/>
      <c r="D744" s="31"/>
      <c r="E744" s="17"/>
      <c r="F744" s="17"/>
      <c r="G744" s="17"/>
      <c r="H744" s="17"/>
      <c r="I744" s="17"/>
      <c r="J744" s="17"/>
      <c r="K744" s="17"/>
      <c r="L744" s="17"/>
      <c r="M744" s="17"/>
    </row>
    <row r="745" spans="1:13" x14ac:dyDescent="0.25">
      <c r="A745" s="8" t="s">
        <v>584</v>
      </c>
      <c r="B745" s="9" t="s">
        <v>10</v>
      </c>
      <c r="C745" s="9" t="s">
        <v>108</v>
      </c>
      <c r="D745" s="13" t="s">
        <v>585</v>
      </c>
      <c r="E745" s="10"/>
      <c r="F745" s="10"/>
      <c r="G745" s="10"/>
      <c r="H745" s="10"/>
      <c r="I745" s="10"/>
      <c r="J745" s="10"/>
      <c r="K745" s="12">
        <f>K754</f>
        <v>1</v>
      </c>
      <c r="L745" s="12">
        <f>L754</f>
        <v>1031.3599999999999</v>
      </c>
      <c r="M745" s="12">
        <f>M754</f>
        <v>1031.3599999999999</v>
      </c>
    </row>
    <row r="746" spans="1:13" ht="112.5" x14ac:dyDescent="0.25">
      <c r="A746" s="10"/>
      <c r="B746" s="10"/>
      <c r="C746" s="10"/>
      <c r="D746" s="13" t="s">
        <v>586</v>
      </c>
      <c r="E746" s="10"/>
      <c r="F746" s="10"/>
      <c r="G746" s="10"/>
      <c r="H746" s="10"/>
      <c r="I746" s="10"/>
      <c r="J746" s="10"/>
      <c r="K746" s="10"/>
      <c r="L746" s="10"/>
      <c r="M746" s="10"/>
    </row>
    <row r="747" spans="1:13" x14ac:dyDescent="0.25">
      <c r="A747" s="9" t="s">
        <v>114</v>
      </c>
      <c r="B747" s="9" t="s">
        <v>37</v>
      </c>
      <c r="C747" s="9" t="s">
        <v>38</v>
      </c>
      <c r="D747" s="13" t="s">
        <v>115</v>
      </c>
      <c r="E747" s="10"/>
      <c r="F747" s="10"/>
      <c r="G747" s="10"/>
      <c r="H747" s="10"/>
      <c r="I747" s="10"/>
      <c r="J747" s="10"/>
      <c r="K747" s="21">
        <v>2</v>
      </c>
      <c r="L747" s="11">
        <v>29.34</v>
      </c>
      <c r="M747" s="12">
        <f>ROUND(K747*L747,2)</f>
        <v>58.68</v>
      </c>
    </row>
    <row r="748" spans="1:13" x14ac:dyDescent="0.25">
      <c r="A748" s="10"/>
      <c r="B748" s="10"/>
      <c r="C748" s="10"/>
      <c r="D748" s="13" t="s">
        <v>115</v>
      </c>
      <c r="E748" s="10"/>
      <c r="F748" s="10"/>
      <c r="G748" s="10"/>
      <c r="H748" s="10"/>
      <c r="I748" s="10"/>
      <c r="J748" s="10"/>
      <c r="K748" s="10"/>
      <c r="L748" s="10"/>
      <c r="M748" s="10"/>
    </row>
    <row r="749" spans="1:13" x14ac:dyDescent="0.25">
      <c r="A749" s="9" t="s">
        <v>116</v>
      </c>
      <c r="B749" s="9" t="s">
        <v>37</v>
      </c>
      <c r="C749" s="9" t="s">
        <v>38</v>
      </c>
      <c r="D749" s="13" t="s">
        <v>117</v>
      </c>
      <c r="E749" s="10"/>
      <c r="F749" s="10"/>
      <c r="G749" s="10"/>
      <c r="H749" s="10"/>
      <c r="I749" s="10"/>
      <c r="J749" s="10"/>
      <c r="K749" s="21">
        <v>2</v>
      </c>
      <c r="L749" s="11">
        <v>25.25</v>
      </c>
      <c r="M749" s="12">
        <f>ROUND(K749*L749,2)</f>
        <v>50.5</v>
      </c>
    </row>
    <row r="750" spans="1:13" x14ac:dyDescent="0.25">
      <c r="A750" s="10"/>
      <c r="B750" s="10"/>
      <c r="C750" s="10"/>
      <c r="D750" s="13" t="s">
        <v>117</v>
      </c>
      <c r="E750" s="10"/>
      <c r="F750" s="10"/>
      <c r="G750" s="10"/>
      <c r="H750" s="10"/>
      <c r="I750" s="10"/>
      <c r="J750" s="10"/>
      <c r="K750" s="10"/>
      <c r="L750" s="10"/>
      <c r="M750" s="10"/>
    </row>
    <row r="751" spans="1:13" x14ac:dyDescent="0.25">
      <c r="A751" s="9" t="s">
        <v>42</v>
      </c>
      <c r="B751" s="9" t="s">
        <v>43</v>
      </c>
      <c r="C751" s="9" t="s">
        <v>44</v>
      </c>
      <c r="D751" s="13" t="s">
        <v>45</v>
      </c>
      <c r="E751" s="10"/>
      <c r="F751" s="10"/>
      <c r="G751" s="10"/>
      <c r="H751" s="10"/>
      <c r="I751" s="10"/>
      <c r="J751" s="10"/>
      <c r="K751" s="21">
        <v>1.0920000000000001</v>
      </c>
      <c r="L751" s="11">
        <v>2</v>
      </c>
      <c r="M751" s="12">
        <f>ROUND(K751*L751,2)</f>
        <v>2.1800000000000002</v>
      </c>
    </row>
    <row r="752" spans="1:13" x14ac:dyDescent="0.25">
      <c r="A752" s="9" t="s">
        <v>587</v>
      </c>
      <c r="B752" s="9" t="s">
        <v>30</v>
      </c>
      <c r="C752" s="9" t="s">
        <v>108</v>
      </c>
      <c r="D752" s="13" t="s">
        <v>7</v>
      </c>
      <c r="E752" s="10"/>
      <c r="F752" s="10"/>
      <c r="G752" s="10"/>
      <c r="H752" s="10"/>
      <c r="I752" s="10"/>
      <c r="J752" s="10"/>
      <c r="K752" s="21">
        <v>1</v>
      </c>
      <c r="L752" s="11">
        <v>920</v>
      </c>
      <c r="M752" s="12">
        <f>ROUND(K752*L752,2)</f>
        <v>920</v>
      </c>
    </row>
    <row r="753" spans="1:13" ht="112.5" x14ac:dyDescent="0.25">
      <c r="A753" s="10"/>
      <c r="B753" s="10"/>
      <c r="C753" s="10"/>
      <c r="D753" s="13" t="s">
        <v>586</v>
      </c>
      <c r="E753" s="10"/>
      <c r="F753" s="10"/>
      <c r="G753" s="10"/>
      <c r="H753" s="10"/>
      <c r="I753" s="10"/>
      <c r="J753" s="10"/>
      <c r="K753" s="10"/>
      <c r="L753" s="10"/>
      <c r="M753" s="10"/>
    </row>
    <row r="754" spans="1:13" x14ac:dyDescent="0.25">
      <c r="A754" s="10"/>
      <c r="B754" s="10"/>
      <c r="C754" s="10"/>
      <c r="D754" s="30"/>
      <c r="E754" s="10"/>
      <c r="F754" s="10"/>
      <c r="G754" s="10"/>
      <c r="H754" s="10"/>
      <c r="I754" s="10"/>
      <c r="J754" s="14" t="s">
        <v>588</v>
      </c>
      <c r="K754" s="11">
        <v>1</v>
      </c>
      <c r="L754" s="16">
        <f>M747+M749+M751+M752</f>
        <v>1031.3599999999999</v>
      </c>
      <c r="M754" s="16">
        <f>ROUND(K754*L754,2)</f>
        <v>1031.3599999999999</v>
      </c>
    </row>
    <row r="755" spans="1:13" ht="0.95" customHeight="1" x14ac:dyDescent="0.25">
      <c r="A755" s="17"/>
      <c r="B755" s="17"/>
      <c r="C755" s="17"/>
      <c r="D755" s="31"/>
      <c r="E755" s="17"/>
      <c r="F755" s="17"/>
      <c r="G755" s="17"/>
      <c r="H755" s="17"/>
      <c r="I755" s="17"/>
      <c r="J755" s="17"/>
      <c r="K755" s="17"/>
      <c r="L755" s="17"/>
      <c r="M755" s="17"/>
    </row>
    <row r="756" spans="1:13" x14ac:dyDescent="0.25">
      <c r="A756" s="8" t="s">
        <v>589</v>
      </c>
      <c r="B756" s="9" t="s">
        <v>10</v>
      </c>
      <c r="C756" s="9" t="s">
        <v>11</v>
      </c>
      <c r="D756" s="13" t="s">
        <v>590</v>
      </c>
      <c r="E756" s="10"/>
      <c r="F756" s="10"/>
      <c r="G756" s="10"/>
      <c r="H756" s="10"/>
      <c r="I756" s="10"/>
      <c r="J756" s="10"/>
      <c r="K756" s="12">
        <f>K765</f>
        <v>1</v>
      </c>
      <c r="L756" s="12">
        <f>L765</f>
        <v>393.02</v>
      </c>
      <c r="M756" s="12">
        <f>M765</f>
        <v>393.02</v>
      </c>
    </row>
    <row r="757" spans="1:13" ht="168.75" x14ac:dyDescent="0.25">
      <c r="A757" s="10"/>
      <c r="B757" s="10"/>
      <c r="C757" s="10"/>
      <c r="D757" s="13" t="s">
        <v>591</v>
      </c>
      <c r="E757" s="10"/>
      <c r="F757" s="10"/>
      <c r="G757" s="10"/>
      <c r="H757" s="10"/>
      <c r="I757" s="10"/>
      <c r="J757" s="10"/>
      <c r="K757" s="10"/>
      <c r="L757" s="10"/>
      <c r="M757" s="10"/>
    </row>
    <row r="758" spans="1:13" ht="33.75" x14ac:dyDescent="0.25">
      <c r="A758" s="9" t="s">
        <v>592</v>
      </c>
      <c r="B758" s="9" t="s">
        <v>30</v>
      </c>
      <c r="C758" s="9" t="s">
        <v>11</v>
      </c>
      <c r="D758" s="13" t="s">
        <v>593</v>
      </c>
      <c r="E758" s="10"/>
      <c r="F758" s="10"/>
      <c r="G758" s="10"/>
      <c r="H758" s="10"/>
      <c r="I758" s="10"/>
      <c r="J758" s="10"/>
      <c r="K758" s="21">
        <v>1</v>
      </c>
      <c r="L758" s="11">
        <v>370.89</v>
      </c>
      <c r="M758" s="12">
        <f>ROUND(K758*L758,2)</f>
        <v>370.89</v>
      </c>
    </row>
    <row r="759" spans="1:13" ht="67.5" x14ac:dyDescent="0.25">
      <c r="A759" s="10"/>
      <c r="B759" s="10"/>
      <c r="C759" s="10"/>
      <c r="D759" s="13" t="s">
        <v>594</v>
      </c>
      <c r="E759" s="10"/>
      <c r="F759" s="10"/>
      <c r="G759" s="10"/>
      <c r="H759" s="10"/>
      <c r="I759" s="10"/>
      <c r="J759" s="10"/>
      <c r="K759" s="10"/>
      <c r="L759" s="10"/>
      <c r="M759" s="10"/>
    </row>
    <row r="760" spans="1:13" x14ac:dyDescent="0.25">
      <c r="A760" s="9" t="s">
        <v>114</v>
      </c>
      <c r="B760" s="9" t="s">
        <v>37</v>
      </c>
      <c r="C760" s="9" t="s">
        <v>38</v>
      </c>
      <c r="D760" s="13" t="s">
        <v>115</v>
      </c>
      <c r="E760" s="10"/>
      <c r="F760" s="10"/>
      <c r="G760" s="10"/>
      <c r="H760" s="10"/>
      <c r="I760" s="10"/>
      <c r="J760" s="10"/>
      <c r="K760" s="21">
        <v>0.26400000000000001</v>
      </c>
      <c r="L760" s="11">
        <v>29.34</v>
      </c>
      <c r="M760" s="12">
        <f>ROUND(K760*L760,2)</f>
        <v>7.75</v>
      </c>
    </row>
    <row r="761" spans="1:13" x14ac:dyDescent="0.25">
      <c r="A761" s="10"/>
      <c r="B761" s="10"/>
      <c r="C761" s="10"/>
      <c r="D761" s="13" t="s">
        <v>115</v>
      </c>
      <c r="E761" s="10"/>
      <c r="F761" s="10"/>
      <c r="G761" s="10"/>
      <c r="H761" s="10"/>
      <c r="I761" s="10"/>
      <c r="J761" s="10"/>
      <c r="K761" s="10"/>
      <c r="L761" s="10"/>
      <c r="M761" s="10"/>
    </row>
    <row r="762" spans="1:13" x14ac:dyDescent="0.25">
      <c r="A762" s="9" t="s">
        <v>116</v>
      </c>
      <c r="B762" s="9" t="s">
        <v>37</v>
      </c>
      <c r="C762" s="9" t="s">
        <v>38</v>
      </c>
      <c r="D762" s="13" t="s">
        <v>117</v>
      </c>
      <c r="E762" s="10"/>
      <c r="F762" s="10"/>
      <c r="G762" s="10"/>
      <c r="H762" s="10"/>
      <c r="I762" s="10"/>
      <c r="J762" s="10"/>
      <c r="K762" s="21">
        <v>0.26400000000000001</v>
      </c>
      <c r="L762" s="11">
        <v>25.25</v>
      </c>
      <c r="M762" s="12">
        <f>ROUND(K762*L762,2)</f>
        <v>6.67</v>
      </c>
    </row>
    <row r="763" spans="1:13" x14ac:dyDescent="0.25">
      <c r="A763" s="10"/>
      <c r="B763" s="10"/>
      <c r="C763" s="10"/>
      <c r="D763" s="13" t="s">
        <v>117</v>
      </c>
      <c r="E763" s="10"/>
      <c r="F763" s="10"/>
      <c r="G763" s="10"/>
      <c r="H763" s="10"/>
      <c r="I763" s="10"/>
      <c r="J763" s="10"/>
      <c r="K763" s="10"/>
      <c r="L763" s="10"/>
      <c r="M763" s="10"/>
    </row>
    <row r="764" spans="1:13" x14ac:dyDescent="0.25">
      <c r="A764" s="9" t="s">
        <v>42</v>
      </c>
      <c r="B764" s="9" t="s">
        <v>43</v>
      </c>
      <c r="C764" s="9" t="s">
        <v>44</v>
      </c>
      <c r="D764" s="13" t="s">
        <v>45</v>
      </c>
      <c r="E764" s="10"/>
      <c r="F764" s="10"/>
      <c r="G764" s="10"/>
      <c r="H764" s="10"/>
      <c r="I764" s="10"/>
      <c r="J764" s="10"/>
      <c r="K764" s="21">
        <v>3.8530000000000002</v>
      </c>
      <c r="L764" s="11">
        <v>2</v>
      </c>
      <c r="M764" s="12">
        <f>ROUND(K764*L764,2)</f>
        <v>7.71</v>
      </c>
    </row>
    <row r="765" spans="1:13" x14ac:dyDescent="0.25">
      <c r="A765" s="10"/>
      <c r="B765" s="10"/>
      <c r="C765" s="10"/>
      <c r="D765" s="30"/>
      <c r="E765" s="10"/>
      <c r="F765" s="10"/>
      <c r="G765" s="10"/>
      <c r="H765" s="10"/>
      <c r="I765" s="10"/>
      <c r="J765" s="14" t="s">
        <v>595</v>
      </c>
      <c r="K765" s="11">
        <v>1</v>
      </c>
      <c r="L765" s="16">
        <f>M758+M760+M762+M764</f>
        <v>393.02</v>
      </c>
      <c r="M765" s="16">
        <f>ROUND(K765*L765,2)</f>
        <v>393.02</v>
      </c>
    </row>
    <row r="766" spans="1:13" ht="0.95" customHeight="1" x14ac:dyDescent="0.25">
      <c r="A766" s="17"/>
      <c r="B766" s="17"/>
      <c r="C766" s="17"/>
      <c r="D766" s="31"/>
      <c r="E766" s="17"/>
      <c r="F766" s="17"/>
      <c r="G766" s="17"/>
      <c r="H766" s="17"/>
      <c r="I766" s="17"/>
      <c r="J766" s="17"/>
      <c r="K766" s="17"/>
      <c r="L766" s="17"/>
      <c r="M766" s="17"/>
    </row>
    <row r="767" spans="1:13" x14ac:dyDescent="0.25">
      <c r="A767" s="8" t="s">
        <v>596</v>
      </c>
      <c r="B767" s="9" t="s">
        <v>10</v>
      </c>
      <c r="C767" s="9" t="s">
        <v>11</v>
      </c>
      <c r="D767" s="13" t="s">
        <v>597</v>
      </c>
      <c r="E767" s="10"/>
      <c r="F767" s="10"/>
      <c r="G767" s="10"/>
      <c r="H767" s="10"/>
      <c r="I767" s="10"/>
      <c r="J767" s="10"/>
      <c r="K767" s="12">
        <f>K776</f>
        <v>1</v>
      </c>
      <c r="L767" s="12">
        <f>L776</f>
        <v>67.22</v>
      </c>
      <c r="M767" s="12">
        <f>M776</f>
        <v>67.22</v>
      </c>
    </row>
    <row r="768" spans="1:13" ht="123.75" x14ac:dyDescent="0.25">
      <c r="A768" s="10"/>
      <c r="B768" s="10"/>
      <c r="C768" s="10"/>
      <c r="D768" s="13" t="s">
        <v>598</v>
      </c>
      <c r="E768" s="10"/>
      <c r="F768" s="10"/>
      <c r="G768" s="10"/>
      <c r="H768" s="10"/>
      <c r="I768" s="10"/>
      <c r="J768" s="10"/>
      <c r="K768" s="10"/>
      <c r="L768" s="10"/>
      <c r="M768" s="10"/>
    </row>
    <row r="769" spans="1:13" ht="33.75" x14ac:dyDescent="0.25">
      <c r="A769" s="9" t="s">
        <v>599</v>
      </c>
      <c r="B769" s="9" t="s">
        <v>30</v>
      </c>
      <c r="C769" s="9" t="s">
        <v>11</v>
      </c>
      <c r="D769" s="13" t="s">
        <v>600</v>
      </c>
      <c r="E769" s="10"/>
      <c r="F769" s="10"/>
      <c r="G769" s="10"/>
      <c r="H769" s="10"/>
      <c r="I769" s="10"/>
      <c r="J769" s="10"/>
      <c r="K769" s="21">
        <v>1</v>
      </c>
      <c r="L769" s="11">
        <v>59.35</v>
      </c>
      <c r="M769" s="12">
        <f>ROUND(K769*L769,2)</f>
        <v>59.35</v>
      </c>
    </row>
    <row r="770" spans="1:13" ht="33.75" x14ac:dyDescent="0.25">
      <c r="A770" s="10"/>
      <c r="B770" s="10"/>
      <c r="C770" s="10"/>
      <c r="D770" s="13" t="s">
        <v>601</v>
      </c>
      <c r="E770" s="10"/>
      <c r="F770" s="10"/>
      <c r="G770" s="10"/>
      <c r="H770" s="10"/>
      <c r="I770" s="10"/>
      <c r="J770" s="10"/>
      <c r="K770" s="10"/>
      <c r="L770" s="10"/>
      <c r="M770" s="10"/>
    </row>
    <row r="771" spans="1:13" x14ac:dyDescent="0.25">
      <c r="A771" s="9" t="s">
        <v>114</v>
      </c>
      <c r="B771" s="9" t="s">
        <v>37</v>
      </c>
      <c r="C771" s="9" t="s">
        <v>38</v>
      </c>
      <c r="D771" s="13" t="s">
        <v>115</v>
      </c>
      <c r="E771" s="10"/>
      <c r="F771" s="10"/>
      <c r="G771" s="10"/>
      <c r="H771" s="10"/>
      <c r="I771" s="10"/>
      <c r="J771" s="10"/>
      <c r="K771" s="21">
        <v>0.12</v>
      </c>
      <c r="L771" s="11">
        <v>29.34</v>
      </c>
      <c r="M771" s="12">
        <f>ROUND(K771*L771,2)</f>
        <v>3.52</v>
      </c>
    </row>
    <row r="772" spans="1:13" x14ac:dyDescent="0.25">
      <c r="A772" s="10"/>
      <c r="B772" s="10"/>
      <c r="C772" s="10"/>
      <c r="D772" s="13" t="s">
        <v>115</v>
      </c>
      <c r="E772" s="10"/>
      <c r="F772" s="10"/>
      <c r="G772" s="10"/>
      <c r="H772" s="10"/>
      <c r="I772" s="10"/>
      <c r="J772" s="10"/>
      <c r="K772" s="10"/>
      <c r="L772" s="10"/>
      <c r="M772" s="10"/>
    </row>
    <row r="773" spans="1:13" x14ac:dyDescent="0.25">
      <c r="A773" s="9" t="s">
        <v>116</v>
      </c>
      <c r="B773" s="9" t="s">
        <v>37</v>
      </c>
      <c r="C773" s="9" t="s">
        <v>38</v>
      </c>
      <c r="D773" s="13" t="s">
        <v>117</v>
      </c>
      <c r="E773" s="10"/>
      <c r="F773" s="10"/>
      <c r="G773" s="10"/>
      <c r="H773" s="10"/>
      <c r="I773" s="10"/>
      <c r="J773" s="10"/>
      <c r="K773" s="21">
        <v>0.12</v>
      </c>
      <c r="L773" s="11">
        <v>25.25</v>
      </c>
      <c r="M773" s="12">
        <f>ROUND(K773*L773,2)</f>
        <v>3.03</v>
      </c>
    </row>
    <row r="774" spans="1:13" x14ac:dyDescent="0.25">
      <c r="A774" s="10"/>
      <c r="B774" s="10"/>
      <c r="C774" s="10"/>
      <c r="D774" s="13" t="s">
        <v>117</v>
      </c>
      <c r="E774" s="10"/>
      <c r="F774" s="10"/>
      <c r="G774" s="10"/>
      <c r="H774" s="10"/>
      <c r="I774" s="10"/>
      <c r="J774" s="10"/>
      <c r="K774" s="10"/>
      <c r="L774" s="10"/>
      <c r="M774" s="10"/>
    </row>
    <row r="775" spans="1:13" x14ac:dyDescent="0.25">
      <c r="A775" s="9" t="s">
        <v>42</v>
      </c>
      <c r="B775" s="9" t="s">
        <v>43</v>
      </c>
      <c r="C775" s="9" t="s">
        <v>44</v>
      </c>
      <c r="D775" s="13" t="s">
        <v>45</v>
      </c>
      <c r="E775" s="10"/>
      <c r="F775" s="10"/>
      <c r="G775" s="10"/>
      <c r="H775" s="10"/>
      <c r="I775" s="10"/>
      <c r="J775" s="10"/>
      <c r="K775" s="21">
        <v>0.65900000000000003</v>
      </c>
      <c r="L775" s="11">
        <v>2</v>
      </c>
      <c r="M775" s="12">
        <f>ROUND(K775*L775,2)</f>
        <v>1.32</v>
      </c>
    </row>
    <row r="776" spans="1:13" x14ac:dyDescent="0.25">
      <c r="A776" s="10"/>
      <c r="B776" s="10"/>
      <c r="C776" s="10"/>
      <c r="D776" s="30"/>
      <c r="E776" s="10"/>
      <c r="F776" s="10"/>
      <c r="G776" s="10"/>
      <c r="H776" s="10"/>
      <c r="I776" s="10"/>
      <c r="J776" s="14" t="s">
        <v>602</v>
      </c>
      <c r="K776" s="11">
        <v>1</v>
      </c>
      <c r="L776" s="16">
        <f>M769+M771+M773+M775</f>
        <v>67.22</v>
      </c>
      <c r="M776" s="16">
        <f>ROUND(K776*L776,2)</f>
        <v>67.22</v>
      </c>
    </row>
    <row r="777" spans="1:13" ht="0.95" customHeight="1" x14ac:dyDescent="0.25">
      <c r="A777" s="17"/>
      <c r="B777" s="17"/>
      <c r="C777" s="17"/>
      <c r="D777" s="31"/>
      <c r="E777" s="17"/>
      <c r="F777" s="17"/>
      <c r="G777" s="17"/>
      <c r="H777" s="17"/>
      <c r="I777" s="17"/>
      <c r="J777" s="17"/>
      <c r="K777" s="17"/>
      <c r="L777" s="17"/>
      <c r="M777" s="17"/>
    </row>
    <row r="778" spans="1:13" x14ac:dyDescent="0.25">
      <c r="A778" s="8" t="s">
        <v>603</v>
      </c>
      <c r="B778" s="9" t="s">
        <v>10</v>
      </c>
      <c r="C778" s="9" t="s">
        <v>7</v>
      </c>
      <c r="D778" s="13" t="s">
        <v>604</v>
      </c>
      <c r="E778" s="10"/>
      <c r="F778" s="10"/>
      <c r="G778" s="10"/>
      <c r="H778" s="10"/>
      <c r="I778" s="10"/>
      <c r="J778" s="10"/>
      <c r="K778" s="12">
        <f>K786</f>
        <v>9</v>
      </c>
      <c r="L778" s="12">
        <f>L786</f>
        <v>92.35</v>
      </c>
      <c r="M778" s="12">
        <f>M786</f>
        <v>831.15</v>
      </c>
    </row>
    <row r="779" spans="1:13" ht="56.25" x14ac:dyDescent="0.25">
      <c r="A779" s="10"/>
      <c r="B779" s="10"/>
      <c r="C779" s="10"/>
      <c r="D779" s="13" t="s">
        <v>605</v>
      </c>
      <c r="E779" s="10"/>
      <c r="F779" s="10"/>
      <c r="G779" s="10"/>
      <c r="H779" s="10"/>
      <c r="I779" s="10"/>
      <c r="J779" s="10"/>
      <c r="K779" s="10"/>
      <c r="L779" s="10"/>
      <c r="M779" s="10"/>
    </row>
    <row r="780" spans="1:13" ht="22.5" x14ac:dyDescent="0.25">
      <c r="A780" s="9" t="s">
        <v>543</v>
      </c>
      <c r="B780" s="9" t="s">
        <v>37</v>
      </c>
      <c r="C780" s="9" t="s">
        <v>38</v>
      </c>
      <c r="D780" s="13" t="s">
        <v>544</v>
      </c>
      <c r="E780" s="10"/>
      <c r="F780" s="10"/>
      <c r="G780" s="10"/>
      <c r="H780" s="10"/>
      <c r="I780" s="10"/>
      <c r="J780" s="10"/>
      <c r="K780" s="21">
        <v>0.06</v>
      </c>
      <c r="L780" s="11">
        <v>29.34</v>
      </c>
      <c r="M780" s="12">
        <f>ROUND(K780*L780,2)</f>
        <v>1.76</v>
      </c>
    </row>
    <row r="781" spans="1:13" ht="22.5" x14ac:dyDescent="0.25">
      <c r="A781" s="10"/>
      <c r="B781" s="10"/>
      <c r="C781" s="10"/>
      <c r="D781" s="13" t="s">
        <v>544</v>
      </c>
      <c r="E781" s="10"/>
      <c r="F781" s="10"/>
      <c r="G781" s="10"/>
      <c r="H781" s="10"/>
      <c r="I781" s="10"/>
      <c r="J781" s="10"/>
      <c r="K781" s="10"/>
      <c r="L781" s="10"/>
      <c r="M781" s="10"/>
    </row>
    <row r="782" spans="1:13" ht="22.5" x14ac:dyDescent="0.25">
      <c r="A782" s="9" t="s">
        <v>545</v>
      </c>
      <c r="B782" s="9" t="s">
        <v>37</v>
      </c>
      <c r="C782" s="9" t="s">
        <v>38</v>
      </c>
      <c r="D782" s="13" t="s">
        <v>546</v>
      </c>
      <c r="E782" s="10"/>
      <c r="F782" s="10"/>
      <c r="G782" s="10"/>
      <c r="H782" s="10"/>
      <c r="I782" s="10"/>
      <c r="J782" s="10"/>
      <c r="K782" s="21">
        <v>0.06</v>
      </c>
      <c r="L782" s="11">
        <v>25.28</v>
      </c>
      <c r="M782" s="12">
        <f>ROUND(K782*L782,2)</f>
        <v>1.52</v>
      </c>
    </row>
    <row r="783" spans="1:13" ht="22.5" x14ac:dyDescent="0.25">
      <c r="A783" s="10"/>
      <c r="B783" s="10"/>
      <c r="C783" s="10"/>
      <c r="D783" s="13" t="s">
        <v>546</v>
      </c>
      <c r="E783" s="10"/>
      <c r="F783" s="10"/>
      <c r="G783" s="10"/>
      <c r="H783" s="10"/>
      <c r="I783" s="10"/>
      <c r="J783" s="10"/>
      <c r="K783" s="10"/>
      <c r="L783" s="10"/>
      <c r="M783" s="10"/>
    </row>
    <row r="784" spans="1:13" x14ac:dyDescent="0.25">
      <c r="A784" s="9" t="s">
        <v>42</v>
      </c>
      <c r="B784" s="9" t="s">
        <v>43</v>
      </c>
      <c r="C784" s="9" t="s">
        <v>44</v>
      </c>
      <c r="D784" s="13" t="s">
        <v>45</v>
      </c>
      <c r="E784" s="10"/>
      <c r="F784" s="10"/>
      <c r="G784" s="10"/>
      <c r="H784" s="10"/>
      <c r="I784" s="10"/>
      <c r="J784" s="10"/>
      <c r="K784" s="21">
        <v>3.3000000000000002E-2</v>
      </c>
      <c r="L784" s="11">
        <v>2</v>
      </c>
      <c r="M784" s="12">
        <f>ROUND(K784*L784,2)</f>
        <v>7.0000000000000007E-2</v>
      </c>
    </row>
    <row r="785" spans="1:13" x14ac:dyDescent="0.25">
      <c r="A785" s="9" t="s">
        <v>606</v>
      </c>
      <c r="B785" s="9" t="s">
        <v>30</v>
      </c>
      <c r="C785" s="9" t="s">
        <v>607</v>
      </c>
      <c r="D785" s="13" t="s">
        <v>608</v>
      </c>
      <c r="E785" s="10"/>
      <c r="F785" s="10"/>
      <c r="G785" s="10"/>
      <c r="H785" s="10"/>
      <c r="I785" s="10"/>
      <c r="J785" s="10"/>
      <c r="K785" s="21">
        <v>1</v>
      </c>
      <c r="L785" s="11">
        <v>89</v>
      </c>
      <c r="M785" s="12">
        <f>ROUND(K785*L785,2)</f>
        <v>89</v>
      </c>
    </row>
    <row r="786" spans="1:13" x14ac:dyDescent="0.25">
      <c r="A786" s="10"/>
      <c r="B786" s="10"/>
      <c r="C786" s="10"/>
      <c r="D786" s="30"/>
      <c r="E786" s="10"/>
      <c r="F786" s="10"/>
      <c r="G786" s="10"/>
      <c r="H786" s="10"/>
      <c r="I786" s="10"/>
      <c r="J786" s="14" t="s">
        <v>609</v>
      </c>
      <c r="K786" s="11">
        <v>9</v>
      </c>
      <c r="L786" s="16">
        <f>M780+M782+M784+M785</f>
        <v>92.35</v>
      </c>
      <c r="M786" s="16">
        <f>ROUND(K786*L786,2)</f>
        <v>831.15</v>
      </c>
    </row>
    <row r="787" spans="1:13" ht="0.95" customHeight="1" x14ac:dyDescent="0.25">
      <c r="A787" s="17"/>
      <c r="B787" s="17"/>
      <c r="C787" s="17"/>
      <c r="D787" s="31"/>
      <c r="E787" s="17"/>
      <c r="F787" s="17"/>
      <c r="G787" s="17"/>
      <c r="H787" s="17"/>
      <c r="I787" s="17"/>
      <c r="J787" s="17"/>
      <c r="K787" s="17"/>
      <c r="L787" s="17"/>
      <c r="M787" s="17"/>
    </row>
    <row r="788" spans="1:13" x14ac:dyDescent="0.25">
      <c r="A788" s="10"/>
      <c r="B788" s="10"/>
      <c r="C788" s="10"/>
      <c r="D788" s="30"/>
      <c r="E788" s="10"/>
      <c r="F788" s="10"/>
      <c r="G788" s="10"/>
      <c r="H788" s="10"/>
      <c r="I788" s="10"/>
      <c r="J788" s="14" t="s">
        <v>610</v>
      </c>
      <c r="K788" s="11">
        <v>1</v>
      </c>
      <c r="L788" s="16">
        <f>M679+M693+M707+M721+M730+M745+M756+M767+M778</f>
        <v>4202.21</v>
      </c>
      <c r="M788" s="16">
        <f>ROUND(K788*L788,2)</f>
        <v>4202.21</v>
      </c>
    </row>
    <row r="789" spans="1:13" ht="0.95" customHeight="1" x14ac:dyDescent="0.25">
      <c r="A789" s="17"/>
      <c r="B789" s="17"/>
      <c r="C789" s="17"/>
      <c r="D789" s="31"/>
      <c r="E789" s="17"/>
      <c r="F789" s="17"/>
      <c r="G789" s="17"/>
      <c r="H789" s="17"/>
      <c r="I789" s="17"/>
      <c r="J789" s="17"/>
      <c r="K789" s="17"/>
      <c r="L789" s="17"/>
      <c r="M789" s="17"/>
    </row>
    <row r="790" spans="1:13" x14ac:dyDescent="0.25">
      <c r="A790" s="18" t="s">
        <v>611</v>
      </c>
      <c r="B790" s="18" t="s">
        <v>6</v>
      </c>
      <c r="C790" s="18" t="s">
        <v>7</v>
      </c>
      <c r="D790" s="32" t="s">
        <v>612</v>
      </c>
      <c r="E790" s="19"/>
      <c r="F790" s="19"/>
      <c r="G790" s="19"/>
      <c r="H790" s="19"/>
      <c r="I790" s="19"/>
      <c r="J790" s="19"/>
      <c r="K790" s="20">
        <f>K793</f>
        <v>1</v>
      </c>
      <c r="L790" s="20">
        <f>L793</f>
        <v>1120</v>
      </c>
      <c r="M790" s="20">
        <f>M793</f>
        <v>1120</v>
      </c>
    </row>
    <row r="791" spans="1:13" x14ac:dyDescent="0.25">
      <c r="A791" s="9" t="s">
        <v>613</v>
      </c>
      <c r="B791" s="9" t="s">
        <v>30</v>
      </c>
      <c r="C791" s="9" t="s">
        <v>7</v>
      </c>
      <c r="D791" s="13" t="s">
        <v>614</v>
      </c>
      <c r="E791" s="10"/>
      <c r="F791" s="10"/>
      <c r="G791" s="10"/>
      <c r="H791" s="10"/>
      <c r="I791" s="10"/>
      <c r="J791" s="10"/>
      <c r="K791" s="11">
        <v>1</v>
      </c>
      <c r="L791" s="11">
        <v>1120</v>
      </c>
      <c r="M791" s="12">
        <f>ROUND(K791*L791,2)</f>
        <v>1120</v>
      </c>
    </row>
    <row r="792" spans="1:13" ht="22.5" x14ac:dyDescent="0.25">
      <c r="A792" s="10"/>
      <c r="B792" s="10"/>
      <c r="C792" s="10"/>
      <c r="D792" s="13" t="s">
        <v>615</v>
      </c>
      <c r="E792" s="10"/>
      <c r="F792" s="10"/>
      <c r="G792" s="10"/>
      <c r="H792" s="10"/>
      <c r="I792" s="10"/>
      <c r="J792" s="10"/>
      <c r="K792" s="10"/>
      <c r="L792" s="10"/>
      <c r="M792" s="10"/>
    </row>
    <row r="793" spans="1:13" x14ac:dyDescent="0.25">
      <c r="A793" s="10"/>
      <c r="B793" s="10"/>
      <c r="C793" s="10"/>
      <c r="D793" s="30"/>
      <c r="E793" s="10"/>
      <c r="F793" s="10"/>
      <c r="G793" s="10"/>
      <c r="H793" s="10"/>
      <c r="I793" s="10"/>
      <c r="J793" s="14" t="s">
        <v>616</v>
      </c>
      <c r="K793" s="11">
        <v>1</v>
      </c>
      <c r="L793" s="16">
        <f>M791</f>
        <v>1120</v>
      </c>
      <c r="M793" s="16">
        <f>ROUND(K793*L793,2)</f>
        <v>1120</v>
      </c>
    </row>
    <row r="794" spans="1:13" ht="0.95" customHeight="1" x14ac:dyDescent="0.25">
      <c r="A794" s="17"/>
      <c r="B794" s="17"/>
      <c r="C794" s="17"/>
      <c r="D794" s="31"/>
      <c r="E794" s="17"/>
      <c r="F794" s="17"/>
      <c r="G794" s="17"/>
      <c r="H794" s="17"/>
      <c r="I794" s="17"/>
      <c r="J794" s="17"/>
      <c r="K794" s="17"/>
      <c r="L794" s="17"/>
      <c r="M794" s="17"/>
    </row>
    <row r="795" spans="1:13" x14ac:dyDescent="0.25">
      <c r="A795" s="10"/>
      <c r="B795" s="10"/>
      <c r="C795" s="10"/>
      <c r="D795" s="30"/>
      <c r="E795" s="10"/>
      <c r="F795" s="10"/>
      <c r="G795" s="10"/>
      <c r="H795" s="10"/>
      <c r="I795" s="10"/>
      <c r="J795" s="14" t="s">
        <v>617</v>
      </c>
      <c r="K795" s="15">
        <v>1</v>
      </c>
      <c r="L795" s="16">
        <f>M117+M122+M189+M275+M496+M664+M678+M790</f>
        <v>132721.39000000001</v>
      </c>
      <c r="M795" s="16">
        <f>ROUND(K795*L795,2)</f>
        <v>132721.39000000001</v>
      </c>
    </row>
    <row r="796" spans="1:13" ht="0.95" customHeight="1" x14ac:dyDescent="0.25">
      <c r="A796" s="17"/>
      <c r="B796" s="17"/>
      <c r="C796" s="17"/>
      <c r="D796" s="31"/>
      <c r="E796" s="17"/>
      <c r="F796" s="17"/>
      <c r="G796" s="17"/>
      <c r="H796" s="17"/>
      <c r="I796" s="17"/>
      <c r="J796" s="17"/>
      <c r="K796" s="17"/>
      <c r="L796" s="17"/>
      <c r="M796" s="17"/>
    </row>
    <row r="797" spans="1:13" x14ac:dyDescent="0.25">
      <c r="A797" s="4" t="s">
        <v>618</v>
      </c>
      <c r="B797" s="4" t="s">
        <v>6</v>
      </c>
      <c r="C797" s="4" t="s">
        <v>7</v>
      </c>
      <c r="D797" s="29" t="s">
        <v>619</v>
      </c>
      <c r="E797" s="5"/>
      <c r="F797" s="5"/>
      <c r="G797" s="5"/>
      <c r="H797" s="5"/>
      <c r="I797" s="5"/>
      <c r="J797" s="5"/>
      <c r="K797" s="6">
        <f>K1281</f>
        <v>1</v>
      </c>
      <c r="L797" s="7">
        <f>L1281</f>
        <v>40233.550000000003</v>
      </c>
      <c r="M797" s="7">
        <f>M1281</f>
        <v>40233.550000000003</v>
      </c>
    </row>
    <row r="798" spans="1:13" x14ac:dyDescent="0.25">
      <c r="A798" s="18" t="s">
        <v>620</v>
      </c>
      <c r="B798" s="18" t="s">
        <v>6</v>
      </c>
      <c r="C798" s="18" t="s">
        <v>7</v>
      </c>
      <c r="D798" s="32" t="s">
        <v>621</v>
      </c>
      <c r="E798" s="19"/>
      <c r="F798" s="19"/>
      <c r="G798" s="19"/>
      <c r="H798" s="19"/>
      <c r="I798" s="19"/>
      <c r="J798" s="19"/>
      <c r="K798" s="20">
        <f>K804</f>
        <v>1</v>
      </c>
      <c r="L798" s="20">
        <f>L804</f>
        <v>0</v>
      </c>
      <c r="M798" s="20">
        <f>M804</f>
        <v>0</v>
      </c>
    </row>
    <row r="799" spans="1:13" x14ac:dyDescent="0.25">
      <c r="A799" s="8" t="s">
        <v>622</v>
      </c>
      <c r="B799" s="9" t="s">
        <v>10</v>
      </c>
      <c r="C799" s="9" t="s">
        <v>7</v>
      </c>
      <c r="D799" s="13" t="s">
        <v>102</v>
      </c>
      <c r="E799" s="10"/>
      <c r="F799" s="10"/>
      <c r="G799" s="10"/>
      <c r="H799" s="10"/>
      <c r="I799" s="10"/>
      <c r="J799" s="10"/>
      <c r="K799" s="12">
        <f>K802</f>
        <v>1</v>
      </c>
      <c r="L799" s="12">
        <f>L802</f>
        <v>0</v>
      </c>
      <c r="M799" s="12">
        <f>M802</f>
        <v>0</v>
      </c>
    </row>
    <row r="800" spans="1:13" ht="78.75" x14ac:dyDescent="0.25">
      <c r="A800" s="10"/>
      <c r="B800" s="10"/>
      <c r="C800" s="10"/>
      <c r="D800" s="13" t="s">
        <v>623</v>
      </c>
      <c r="E800" s="10"/>
      <c r="F800" s="10"/>
      <c r="G800" s="10"/>
      <c r="H800" s="10"/>
      <c r="I800" s="10"/>
      <c r="J800" s="10"/>
      <c r="K800" s="10"/>
      <c r="L800" s="10"/>
      <c r="M800" s="10"/>
    </row>
    <row r="801" spans="1:13" x14ac:dyDescent="0.25">
      <c r="A801" s="10"/>
      <c r="B801" s="10"/>
      <c r="C801" s="10"/>
      <c r="D801" s="30"/>
      <c r="E801" s="9" t="s">
        <v>624</v>
      </c>
      <c r="F801" s="22">
        <v>1</v>
      </c>
      <c r="G801" s="11">
        <v>0</v>
      </c>
      <c r="H801" s="11">
        <v>0</v>
      </c>
      <c r="I801" s="11">
        <v>0</v>
      </c>
      <c r="J801" s="12">
        <f>OR(F801&lt;&gt;0,G801&lt;&gt;0,H801&lt;&gt;0,I801&lt;&gt;0)*(F801 + (F801 = 0))*(G801 + (G801 = 0))*(H801 + (H801 = 0))*(I801 + (I801 = 0))</f>
        <v>1</v>
      </c>
      <c r="K801" s="10"/>
      <c r="L801" s="10"/>
      <c r="M801" s="10"/>
    </row>
    <row r="802" spans="1:13" x14ac:dyDescent="0.25">
      <c r="A802" s="10"/>
      <c r="B802" s="10"/>
      <c r="C802" s="10"/>
      <c r="D802" s="30"/>
      <c r="E802" s="10"/>
      <c r="F802" s="10"/>
      <c r="G802" s="10"/>
      <c r="H802" s="10"/>
      <c r="I802" s="10"/>
      <c r="J802" s="14" t="s">
        <v>625</v>
      </c>
      <c r="K802" s="16">
        <f>J801*1</f>
        <v>1</v>
      </c>
      <c r="L802" s="11">
        <v>0</v>
      </c>
      <c r="M802" s="16">
        <f>ROUND(K802*L802,2)</f>
        <v>0</v>
      </c>
    </row>
    <row r="803" spans="1:13" ht="0.95" customHeight="1" x14ac:dyDescent="0.25">
      <c r="A803" s="17"/>
      <c r="B803" s="17"/>
      <c r="C803" s="17"/>
      <c r="D803" s="31"/>
      <c r="E803" s="17"/>
      <c r="F803" s="17"/>
      <c r="G803" s="17"/>
      <c r="H803" s="17"/>
      <c r="I803" s="17"/>
      <c r="J803" s="17"/>
      <c r="K803" s="17"/>
      <c r="L803" s="17"/>
      <c r="M803" s="17"/>
    </row>
    <row r="804" spans="1:13" x14ac:dyDescent="0.25">
      <c r="A804" s="10"/>
      <c r="B804" s="10"/>
      <c r="C804" s="10"/>
      <c r="D804" s="30"/>
      <c r="E804" s="10"/>
      <c r="F804" s="10"/>
      <c r="G804" s="10"/>
      <c r="H804" s="10"/>
      <c r="I804" s="10"/>
      <c r="J804" s="14" t="s">
        <v>626</v>
      </c>
      <c r="K804" s="11">
        <v>1</v>
      </c>
      <c r="L804" s="16">
        <f>M799</f>
        <v>0</v>
      </c>
      <c r="M804" s="16">
        <f>ROUND(K804*L804,2)</f>
        <v>0</v>
      </c>
    </row>
    <row r="805" spans="1:13" ht="0.95" customHeight="1" x14ac:dyDescent="0.25">
      <c r="A805" s="17"/>
      <c r="B805" s="17"/>
      <c r="C805" s="17"/>
      <c r="D805" s="31"/>
      <c r="E805" s="17"/>
      <c r="F805" s="17"/>
      <c r="G805" s="17"/>
      <c r="H805" s="17"/>
      <c r="I805" s="17"/>
      <c r="J805" s="17"/>
      <c r="K805" s="17"/>
      <c r="L805" s="17"/>
      <c r="M805" s="17"/>
    </row>
    <row r="806" spans="1:13" x14ac:dyDescent="0.25">
      <c r="A806" s="18" t="s">
        <v>627</v>
      </c>
      <c r="B806" s="18" t="s">
        <v>6</v>
      </c>
      <c r="C806" s="18" t="s">
        <v>7</v>
      </c>
      <c r="D806" s="32" t="s">
        <v>628</v>
      </c>
      <c r="E806" s="19"/>
      <c r="F806" s="19"/>
      <c r="G806" s="19"/>
      <c r="H806" s="19"/>
      <c r="I806" s="19"/>
      <c r="J806" s="19"/>
      <c r="K806" s="20">
        <f>K896</f>
        <v>1</v>
      </c>
      <c r="L806" s="20">
        <f>L896</f>
        <v>1669.5</v>
      </c>
      <c r="M806" s="20">
        <f>M896</f>
        <v>1669.5</v>
      </c>
    </row>
    <row r="807" spans="1:13" ht="22.5" x14ac:dyDescent="0.25">
      <c r="A807" s="8" t="s">
        <v>629</v>
      </c>
      <c r="B807" s="9" t="s">
        <v>10</v>
      </c>
      <c r="C807" s="9" t="s">
        <v>108</v>
      </c>
      <c r="D807" s="13" t="s">
        <v>630</v>
      </c>
      <c r="E807" s="10"/>
      <c r="F807" s="10"/>
      <c r="G807" s="10"/>
      <c r="H807" s="10"/>
      <c r="I807" s="10"/>
      <c r="J807" s="10"/>
      <c r="K807" s="12">
        <f>K821</f>
        <v>1</v>
      </c>
      <c r="L807" s="12">
        <f>L821</f>
        <v>298.99</v>
      </c>
      <c r="M807" s="12">
        <f>M821</f>
        <v>298.99</v>
      </c>
    </row>
    <row r="808" spans="1:13" ht="78.75" x14ac:dyDescent="0.25">
      <c r="A808" s="10"/>
      <c r="B808" s="10"/>
      <c r="C808" s="10"/>
      <c r="D808" s="13" t="s">
        <v>631</v>
      </c>
      <c r="E808" s="10"/>
      <c r="F808" s="10"/>
      <c r="G808" s="10"/>
      <c r="H808" s="10"/>
      <c r="I808" s="10"/>
      <c r="J808" s="10"/>
      <c r="K808" s="10"/>
      <c r="L808" s="10"/>
      <c r="M808" s="10"/>
    </row>
    <row r="809" spans="1:13" x14ac:dyDescent="0.25">
      <c r="A809" s="9" t="s">
        <v>632</v>
      </c>
      <c r="B809" s="9" t="s">
        <v>37</v>
      </c>
      <c r="C809" s="9" t="s">
        <v>38</v>
      </c>
      <c r="D809" s="13" t="s">
        <v>633</v>
      </c>
      <c r="E809" s="10"/>
      <c r="F809" s="10"/>
      <c r="G809" s="10"/>
      <c r="H809" s="10"/>
      <c r="I809" s="10"/>
      <c r="J809" s="10"/>
      <c r="K809" s="21">
        <v>0.59899999999999998</v>
      </c>
      <c r="L809" s="11">
        <v>29.05</v>
      </c>
      <c r="M809" s="12">
        <f>ROUND(K809*L809,2)</f>
        <v>17.399999999999999</v>
      </c>
    </row>
    <row r="810" spans="1:13" x14ac:dyDescent="0.25">
      <c r="A810" s="9" t="s">
        <v>634</v>
      </c>
      <c r="B810" s="9" t="s">
        <v>37</v>
      </c>
      <c r="C810" s="9" t="s">
        <v>38</v>
      </c>
      <c r="D810" s="13" t="s">
        <v>635</v>
      </c>
      <c r="E810" s="10"/>
      <c r="F810" s="10"/>
      <c r="G810" s="10"/>
      <c r="H810" s="10"/>
      <c r="I810" s="10"/>
      <c r="J810" s="10"/>
      <c r="K810" s="21">
        <v>0.59899999999999998</v>
      </c>
      <c r="L810" s="11">
        <v>25.25</v>
      </c>
      <c r="M810" s="12">
        <f>ROUND(K810*L810,2)</f>
        <v>15.12</v>
      </c>
    </row>
    <row r="811" spans="1:13" x14ac:dyDescent="0.25">
      <c r="A811" s="9" t="s">
        <v>636</v>
      </c>
      <c r="B811" s="9" t="s">
        <v>30</v>
      </c>
      <c r="C811" s="9" t="s">
        <v>108</v>
      </c>
      <c r="D811" s="13" t="s">
        <v>637</v>
      </c>
      <c r="E811" s="10"/>
      <c r="F811" s="10"/>
      <c r="G811" s="10"/>
      <c r="H811" s="10"/>
      <c r="I811" s="10"/>
      <c r="J811" s="10"/>
      <c r="K811" s="21">
        <v>1</v>
      </c>
      <c r="L811" s="11">
        <v>45</v>
      </c>
      <c r="M811" s="12">
        <f>ROUND(K811*L811,2)</f>
        <v>45</v>
      </c>
    </row>
    <row r="812" spans="1:13" ht="22.5" x14ac:dyDescent="0.25">
      <c r="A812" s="10"/>
      <c r="B812" s="10"/>
      <c r="C812" s="10"/>
      <c r="D812" s="13" t="s">
        <v>638</v>
      </c>
      <c r="E812" s="10"/>
      <c r="F812" s="10"/>
      <c r="G812" s="10"/>
      <c r="H812" s="10"/>
      <c r="I812" s="10"/>
      <c r="J812" s="10"/>
      <c r="K812" s="10"/>
      <c r="L812" s="10"/>
      <c r="M812" s="10"/>
    </row>
    <row r="813" spans="1:13" x14ac:dyDescent="0.25">
      <c r="A813" s="9" t="s">
        <v>639</v>
      </c>
      <c r="B813" s="9" t="s">
        <v>43</v>
      </c>
      <c r="C813" s="9" t="s">
        <v>44</v>
      </c>
      <c r="D813" s="13" t="s">
        <v>640</v>
      </c>
      <c r="E813" s="10"/>
      <c r="F813" s="10"/>
      <c r="G813" s="10"/>
      <c r="H813" s="10"/>
      <c r="I813" s="10"/>
      <c r="J813" s="10"/>
      <c r="K813" s="21">
        <v>0.32500000000000001</v>
      </c>
      <c r="L813" s="11">
        <v>0</v>
      </c>
      <c r="M813" s="12">
        <f>ROUND(K813*L813,2)</f>
        <v>0</v>
      </c>
    </row>
    <row r="814" spans="1:13" x14ac:dyDescent="0.25">
      <c r="A814" s="10"/>
      <c r="B814" s="10"/>
      <c r="C814" s="10"/>
      <c r="D814" s="13" t="s">
        <v>640</v>
      </c>
      <c r="E814" s="10"/>
      <c r="F814" s="10"/>
      <c r="G814" s="10"/>
      <c r="H814" s="10"/>
      <c r="I814" s="10"/>
      <c r="J814" s="10"/>
      <c r="K814" s="10"/>
      <c r="L814" s="10"/>
      <c r="M814" s="10"/>
    </row>
    <row r="815" spans="1:13" ht="22.5" x14ac:dyDescent="0.25">
      <c r="A815" s="9" t="s">
        <v>641</v>
      </c>
      <c r="B815" s="9" t="s">
        <v>30</v>
      </c>
      <c r="C815" s="9" t="s">
        <v>108</v>
      </c>
      <c r="D815" s="13" t="s">
        <v>642</v>
      </c>
      <c r="E815" s="10"/>
      <c r="F815" s="10"/>
      <c r="G815" s="10"/>
      <c r="H815" s="10"/>
      <c r="I815" s="10"/>
      <c r="J815" s="10"/>
      <c r="K815" s="21">
        <v>1</v>
      </c>
      <c r="L815" s="11">
        <v>111.47</v>
      </c>
      <c r="M815" s="12">
        <f>ROUND(K815*L815,2)</f>
        <v>111.47</v>
      </c>
    </row>
    <row r="816" spans="1:13" ht="112.5" x14ac:dyDescent="0.25">
      <c r="A816" s="10"/>
      <c r="B816" s="10"/>
      <c r="C816" s="10"/>
      <c r="D816" s="13" t="s">
        <v>643</v>
      </c>
      <c r="E816" s="10"/>
      <c r="F816" s="10"/>
      <c r="G816" s="10"/>
      <c r="H816" s="10"/>
      <c r="I816" s="10"/>
      <c r="J816" s="10"/>
      <c r="K816" s="10"/>
      <c r="L816" s="10"/>
      <c r="M816" s="10"/>
    </row>
    <row r="817" spans="1:13" x14ac:dyDescent="0.25">
      <c r="A817" s="9" t="s">
        <v>644</v>
      </c>
      <c r="B817" s="9" t="s">
        <v>10</v>
      </c>
      <c r="C817" s="9" t="s">
        <v>108</v>
      </c>
      <c r="D817" s="13" t="s">
        <v>645</v>
      </c>
      <c r="E817" s="10"/>
      <c r="F817" s="10"/>
      <c r="G817" s="10"/>
      <c r="H817" s="10"/>
      <c r="I817" s="10"/>
      <c r="J817" s="10"/>
      <c r="K817" s="21">
        <v>1</v>
      </c>
      <c r="L817" s="11">
        <v>110</v>
      </c>
      <c r="M817" s="12">
        <f>ROUND(K817*L817,2)</f>
        <v>110</v>
      </c>
    </row>
    <row r="818" spans="1:13" ht="56.25" x14ac:dyDescent="0.25">
      <c r="A818" s="10"/>
      <c r="B818" s="10"/>
      <c r="C818" s="10"/>
      <c r="D818" s="13" t="s">
        <v>646</v>
      </c>
      <c r="E818" s="10"/>
      <c r="F818" s="10"/>
      <c r="G818" s="10"/>
      <c r="H818" s="10"/>
      <c r="I818" s="10"/>
      <c r="J818" s="10"/>
      <c r="K818" s="10"/>
      <c r="L818" s="10"/>
      <c r="M818" s="10"/>
    </row>
    <row r="819" spans="1:13" x14ac:dyDescent="0.25">
      <c r="A819" s="10"/>
      <c r="B819" s="10"/>
      <c r="C819" s="10"/>
      <c r="D819" s="30"/>
      <c r="E819" s="9" t="s">
        <v>647</v>
      </c>
      <c r="F819" s="22">
        <v>1</v>
      </c>
      <c r="G819" s="11">
        <v>0</v>
      </c>
      <c r="H819" s="11">
        <v>0</v>
      </c>
      <c r="I819" s="11">
        <v>0</v>
      </c>
      <c r="J819" s="12">
        <f>OR(F819&lt;&gt;0,G819&lt;&gt;0,H819&lt;&gt;0,I819&lt;&gt;0)*(F819 + (F819 = 0))*(G819 + (G819 = 0))*(H819 + (H819 = 0))*(I819 + (I819 = 0))</f>
        <v>1</v>
      </c>
      <c r="K819" s="10"/>
      <c r="L819" s="10"/>
      <c r="M819" s="10"/>
    </row>
    <row r="820" spans="1:13" x14ac:dyDescent="0.25">
      <c r="A820" s="10"/>
      <c r="B820" s="10"/>
      <c r="C820" s="10"/>
      <c r="D820" s="30"/>
      <c r="E820" s="9" t="s">
        <v>7</v>
      </c>
      <c r="F820" s="22"/>
      <c r="G820" s="11"/>
      <c r="H820" s="11"/>
      <c r="I820" s="11"/>
      <c r="J820" s="12">
        <f>OR(F820&lt;&gt;0,G820&lt;&gt;0,H820&lt;&gt;0,I820&lt;&gt;0)*(F820 + (F820 = 0))*(G820 + (G820 = 0))*(H820 + (H820 = 0))*(I820 + (I820 = 0))</f>
        <v>0</v>
      </c>
      <c r="K820" s="10"/>
      <c r="L820" s="10"/>
      <c r="M820" s="10"/>
    </row>
    <row r="821" spans="1:13" x14ac:dyDescent="0.25">
      <c r="A821" s="10"/>
      <c r="B821" s="10"/>
      <c r="C821" s="10"/>
      <c r="D821" s="30"/>
      <c r="E821" s="10"/>
      <c r="F821" s="10"/>
      <c r="G821" s="10"/>
      <c r="H821" s="10"/>
      <c r="I821" s="10"/>
      <c r="J821" s="14" t="s">
        <v>648</v>
      </c>
      <c r="K821" s="16">
        <f>SUM(J819:J820)*1</f>
        <v>1</v>
      </c>
      <c r="L821" s="16">
        <f>M809+M810+M811+M813+M815+M817</f>
        <v>298.99</v>
      </c>
      <c r="M821" s="16">
        <f>ROUND(K821*L821,2)</f>
        <v>298.99</v>
      </c>
    </row>
    <row r="822" spans="1:13" ht="0.95" customHeight="1" x14ac:dyDescent="0.25">
      <c r="A822" s="17"/>
      <c r="B822" s="17"/>
      <c r="C822" s="17"/>
      <c r="D822" s="31"/>
      <c r="E822" s="17"/>
      <c r="F822" s="17"/>
      <c r="G822" s="17"/>
      <c r="H822" s="17"/>
      <c r="I822" s="17"/>
      <c r="J822" s="17"/>
      <c r="K822" s="17"/>
      <c r="L822" s="17"/>
      <c r="M822" s="17"/>
    </row>
    <row r="823" spans="1:13" x14ac:dyDescent="0.25">
      <c r="A823" s="8" t="s">
        <v>649</v>
      </c>
      <c r="B823" s="9" t="s">
        <v>10</v>
      </c>
      <c r="C823" s="9" t="s">
        <v>26</v>
      </c>
      <c r="D823" s="13" t="s">
        <v>650</v>
      </c>
      <c r="E823" s="10"/>
      <c r="F823" s="10"/>
      <c r="G823" s="10"/>
      <c r="H823" s="10"/>
      <c r="I823" s="10"/>
      <c r="J823" s="10"/>
      <c r="K823" s="12">
        <f>K832</f>
        <v>5</v>
      </c>
      <c r="L823" s="12">
        <f>L832</f>
        <v>57.78</v>
      </c>
      <c r="M823" s="12">
        <f>M832</f>
        <v>288.89999999999998</v>
      </c>
    </row>
    <row r="824" spans="1:13" x14ac:dyDescent="0.25">
      <c r="A824" s="9" t="s">
        <v>632</v>
      </c>
      <c r="B824" s="9" t="s">
        <v>37</v>
      </c>
      <c r="C824" s="9" t="s">
        <v>38</v>
      </c>
      <c r="D824" s="13" t="s">
        <v>633</v>
      </c>
      <c r="E824" s="10"/>
      <c r="F824" s="10"/>
      <c r="G824" s="10"/>
      <c r="H824" s="10"/>
      <c r="I824" s="10"/>
      <c r="J824" s="10"/>
      <c r="K824" s="21">
        <v>0.17699999999999999</v>
      </c>
      <c r="L824" s="11">
        <v>29.05</v>
      </c>
      <c r="M824" s="12">
        <f>ROUND(K824*L824,2)</f>
        <v>5.14</v>
      </c>
    </row>
    <row r="825" spans="1:13" x14ac:dyDescent="0.25">
      <c r="A825" s="9" t="s">
        <v>634</v>
      </c>
      <c r="B825" s="9" t="s">
        <v>37</v>
      </c>
      <c r="C825" s="9" t="s">
        <v>38</v>
      </c>
      <c r="D825" s="13" t="s">
        <v>635</v>
      </c>
      <c r="E825" s="10"/>
      <c r="F825" s="10"/>
      <c r="G825" s="10"/>
      <c r="H825" s="10"/>
      <c r="I825" s="10"/>
      <c r="J825" s="10"/>
      <c r="K825" s="21">
        <v>0.13800000000000001</v>
      </c>
      <c r="L825" s="11">
        <v>25.25</v>
      </c>
      <c r="M825" s="12">
        <f>ROUND(K825*L825,2)</f>
        <v>3.48</v>
      </c>
    </row>
    <row r="826" spans="1:13" x14ac:dyDescent="0.25">
      <c r="A826" s="9" t="s">
        <v>639</v>
      </c>
      <c r="B826" s="9" t="s">
        <v>43</v>
      </c>
      <c r="C826" s="9" t="s">
        <v>44</v>
      </c>
      <c r="D826" s="13" t="s">
        <v>640</v>
      </c>
      <c r="E826" s="10"/>
      <c r="F826" s="10"/>
      <c r="G826" s="10"/>
      <c r="H826" s="10"/>
      <c r="I826" s="10"/>
      <c r="J826" s="10"/>
      <c r="K826" s="21">
        <v>8.5999999999999993E-2</v>
      </c>
      <c r="L826" s="11">
        <v>0</v>
      </c>
      <c r="M826" s="12">
        <f>ROUND(K826*L826,2)</f>
        <v>0</v>
      </c>
    </row>
    <row r="827" spans="1:13" x14ac:dyDescent="0.25">
      <c r="A827" s="10"/>
      <c r="B827" s="10"/>
      <c r="C827" s="10"/>
      <c r="D827" s="13" t="s">
        <v>640</v>
      </c>
      <c r="E827" s="10"/>
      <c r="F827" s="10"/>
      <c r="G827" s="10"/>
      <c r="H827" s="10"/>
      <c r="I827" s="10"/>
      <c r="J827" s="10"/>
      <c r="K827" s="10"/>
      <c r="L827" s="10"/>
      <c r="M827" s="10"/>
    </row>
    <row r="828" spans="1:13" x14ac:dyDescent="0.25">
      <c r="A828" s="9" t="s">
        <v>651</v>
      </c>
      <c r="B828" s="9" t="s">
        <v>10</v>
      </c>
      <c r="C828" s="9" t="s">
        <v>26</v>
      </c>
      <c r="D828" s="13" t="s">
        <v>652</v>
      </c>
      <c r="E828" s="10"/>
      <c r="F828" s="10"/>
      <c r="G828" s="10"/>
      <c r="H828" s="10"/>
      <c r="I828" s="10"/>
      <c r="J828" s="10"/>
      <c r="K828" s="21">
        <v>4</v>
      </c>
      <c r="L828" s="11">
        <v>10.88</v>
      </c>
      <c r="M828" s="12">
        <f>ROUND(K828*L828,2)</f>
        <v>43.52</v>
      </c>
    </row>
    <row r="829" spans="1:13" ht="168.75" x14ac:dyDescent="0.25">
      <c r="A829" s="10"/>
      <c r="B829" s="10"/>
      <c r="C829" s="10"/>
      <c r="D829" s="13" t="s">
        <v>653</v>
      </c>
      <c r="E829" s="10"/>
      <c r="F829" s="10"/>
      <c r="G829" s="10"/>
      <c r="H829" s="10"/>
      <c r="I829" s="10"/>
      <c r="J829" s="10"/>
      <c r="K829" s="10"/>
      <c r="L829" s="10"/>
      <c r="M829" s="10"/>
    </row>
    <row r="830" spans="1:13" x14ac:dyDescent="0.25">
      <c r="A830" s="9" t="s">
        <v>654</v>
      </c>
      <c r="B830" s="9" t="s">
        <v>10</v>
      </c>
      <c r="C830" s="9" t="s">
        <v>26</v>
      </c>
      <c r="D830" s="13" t="s">
        <v>655</v>
      </c>
      <c r="E830" s="10"/>
      <c r="F830" s="10"/>
      <c r="G830" s="10"/>
      <c r="H830" s="10"/>
      <c r="I830" s="10"/>
      <c r="J830" s="10"/>
      <c r="K830" s="21">
        <v>1</v>
      </c>
      <c r="L830" s="11">
        <v>5.64</v>
      </c>
      <c r="M830" s="12">
        <f>ROUND(K830*L830,2)</f>
        <v>5.64</v>
      </c>
    </row>
    <row r="831" spans="1:13" ht="168.75" x14ac:dyDescent="0.25">
      <c r="A831" s="10"/>
      <c r="B831" s="10"/>
      <c r="C831" s="10"/>
      <c r="D831" s="13" t="s">
        <v>653</v>
      </c>
      <c r="E831" s="10"/>
      <c r="F831" s="10"/>
      <c r="G831" s="10"/>
      <c r="H831" s="10"/>
      <c r="I831" s="10"/>
      <c r="J831" s="10"/>
      <c r="K831" s="10"/>
      <c r="L831" s="10"/>
      <c r="M831" s="10"/>
    </row>
    <row r="832" spans="1:13" x14ac:dyDescent="0.25">
      <c r="A832" s="10"/>
      <c r="B832" s="10"/>
      <c r="C832" s="10"/>
      <c r="D832" s="30"/>
      <c r="E832" s="10"/>
      <c r="F832" s="10"/>
      <c r="G832" s="10"/>
      <c r="H832" s="10"/>
      <c r="I832" s="10"/>
      <c r="J832" s="14" t="s">
        <v>656</v>
      </c>
      <c r="K832" s="11">
        <v>5</v>
      </c>
      <c r="L832" s="16">
        <f>M824+M825+M826+M828+M830</f>
        <v>57.78</v>
      </c>
      <c r="M832" s="16">
        <f>ROUND(K832*L832,2)</f>
        <v>288.89999999999998</v>
      </c>
    </row>
    <row r="833" spans="1:13" ht="0.95" customHeight="1" x14ac:dyDescent="0.25">
      <c r="A833" s="17"/>
      <c r="B833" s="17"/>
      <c r="C833" s="17"/>
      <c r="D833" s="31"/>
      <c r="E833" s="17"/>
      <c r="F833" s="17"/>
      <c r="G833" s="17"/>
      <c r="H833" s="17"/>
      <c r="I833" s="17"/>
      <c r="J833" s="17"/>
      <c r="K833" s="17"/>
      <c r="L833" s="17"/>
      <c r="M833" s="17"/>
    </row>
    <row r="834" spans="1:13" ht="22.5" x14ac:dyDescent="0.25">
      <c r="A834" s="8" t="s">
        <v>657</v>
      </c>
      <c r="B834" s="9" t="s">
        <v>10</v>
      </c>
      <c r="C834" s="9" t="s">
        <v>108</v>
      </c>
      <c r="D834" s="13" t="s">
        <v>658</v>
      </c>
      <c r="E834" s="10"/>
      <c r="F834" s="10"/>
      <c r="G834" s="10"/>
      <c r="H834" s="10"/>
      <c r="I834" s="10"/>
      <c r="J834" s="10"/>
      <c r="K834" s="12">
        <f>K837</f>
        <v>1</v>
      </c>
      <c r="L834" s="12">
        <f>L837</f>
        <v>18.57</v>
      </c>
      <c r="M834" s="12">
        <f>M837</f>
        <v>18.57</v>
      </c>
    </row>
    <row r="835" spans="1:13" ht="45" x14ac:dyDescent="0.25">
      <c r="A835" s="10"/>
      <c r="B835" s="10"/>
      <c r="C835" s="10"/>
      <c r="D835" s="13" t="s">
        <v>659</v>
      </c>
      <c r="E835" s="10"/>
      <c r="F835" s="10"/>
      <c r="G835" s="10"/>
      <c r="H835" s="10"/>
      <c r="I835" s="10"/>
      <c r="J835" s="10"/>
      <c r="K835" s="10"/>
      <c r="L835" s="10"/>
      <c r="M835" s="10"/>
    </row>
    <row r="836" spans="1:13" x14ac:dyDescent="0.25">
      <c r="A836" s="10"/>
      <c r="B836" s="10"/>
      <c r="C836" s="10"/>
      <c r="D836" s="30"/>
      <c r="E836" s="9" t="s">
        <v>660</v>
      </c>
      <c r="F836" s="22">
        <v>1</v>
      </c>
      <c r="G836" s="11">
        <v>0</v>
      </c>
      <c r="H836" s="11">
        <v>0</v>
      </c>
      <c r="I836" s="11">
        <v>0</v>
      </c>
      <c r="J836" s="12">
        <f>OR(F836&lt;&gt;0,G836&lt;&gt;0,H836&lt;&gt;0,I836&lt;&gt;0)*(F836 + (F836 = 0))*(G836 + (G836 = 0))*(H836 + (H836 = 0))*(I836 + (I836 = 0))</f>
        <v>1</v>
      </c>
      <c r="K836" s="10"/>
      <c r="L836" s="10"/>
      <c r="M836" s="10"/>
    </row>
    <row r="837" spans="1:13" x14ac:dyDescent="0.25">
      <c r="A837" s="10"/>
      <c r="B837" s="10"/>
      <c r="C837" s="10"/>
      <c r="D837" s="30"/>
      <c r="E837" s="10"/>
      <c r="F837" s="10"/>
      <c r="G837" s="10"/>
      <c r="H837" s="10"/>
      <c r="I837" s="10"/>
      <c r="J837" s="14" t="s">
        <v>661</v>
      </c>
      <c r="K837" s="16">
        <f>J836*1</f>
        <v>1</v>
      </c>
      <c r="L837" s="11">
        <v>18.57</v>
      </c>
      <c r="M837" s="16">
        <f>ROUND(K837*L837,2)</f>
        <v>18.57</v>
      </c>
    </row>
    <row r="838" spans="1:13" ht="0.95" customHeight="1" x14ac:dyDescent="0.25">
      <c r="A838" s="17"/>
      <c r="B838" s="17"/>
      <c r="C838" s="17"/>
      <c r="D838" s="31"/>
      <c r="E838" s="17"/>
      <c r="F838" s="17"/>
      <c r="G838" s="17"/>
      <c r="H838" s="17"/>
      <c r="I838" s="17"/>
      <c r="J838" s="17"/>
      <c r="K838" s="17"/>
      <c r="L838" s="17"/>
      <c r="M838" s="17"/>
    </row>
    <row r="839" spans="1:13" x14ac:dyDescent="0.25">
      <c r="A839" s="8" t="s">
        <v>662</v>
      </c>
      <c r="B839" s="9" t="s">
        <v>10</v>
      </c>
      <c r="C839" s="9" t="s">
        <v>663</v>
      </c>
      <c r="D839" s="13" t="s">
        <v>664</v>
      </c>
      <c r="E839" s="10"/>
      <c r="F839" s="10"/>
      <c r="G839" s="10"/>
      <c r="H839" s="10"/>
      <c r="I839" s="10"/>
      <c r="J839" s="10"/>
      <c r="K839" s="12">
        <f>K849</f>
        <v>4.8</v>
      </c>
      <c r="L839" s="12">
        <f>L849</f>
        <v>40.56</v>
      </c>
      <c r="M839" s="12">
        <f>M849</f>
        <v>194.69</v>
      </c>
    </row>
    <row r="840" spans="1:13" ht="67.5" x14ac:dyDescent="0.25">
      <c r="A840" s="10"/>
      <c r="B840" s="10"/>
      <c r="C840" s="10"/>
      <c r="D840" s="13" t="s">
        <v>665</v>
      </c>
      <c r="E840" s="10"/>
      <c r="F840" s="10"/>
      <c r="G840" s="10"/>
      <c r="H840" s="10"/>
      <c r="I840" s="10"/>
      <c r="J840" s="10"/>
      <c r="K840" s="10"/>
      <c r="L840" s="10"/>
      <c r="M840" s="10"/>
    </row>
    <row r="841" spans="1:13" x14ac:dyDescent="0.25">
      <c r="A841" s="9" t="s">
        <v>666</v>
      </c>
      <c r="B841" s="9" t="s">
        <v>30</v>
      </c>
      <c r="C841" s="9" t="s">
        <v>667</v>
      </c>
      <c r="D841" s="13" t="s">
        <v>668</v>
      </c>
      <c r="E841" s="10"/>
      <c r="F841" s="10"/>
      <c r="G841" s="10"/>
      <c r="H841" s="10"/>
      <c r="I841" s="10"/>
      <c r="J841" s="10"/>
      <c r="K841" s="21">
        <v>1</v>
      </c>
      <c r="L841" s="11">
        <v>2.71</v>
      </c>
      <c r="M841" s="12">
        <f>ROUND(K841*L841,2)</f>
        <v>2.71</v>
      </c>
    </row>
    <row r="842" spans="1:13" x14ac:dyDescent="0.25">
      <c r="A842" s="10"/>
      <c r="B842" s="10"/>
      <c r="C842" s="10"/>
      <c r="D842" s="13" t="s">
        <v>668</v>
      </c>
      <c r="E842" s="10"/>
      <c r="F842" s="10"/>
      <c r="G842" s="10"/>
      <c r="H842" s="10"/>
      <c r="I842" s="10"/>
      <c r="J842" s="10"/>
      <c r="K842" s="10"/>
      <c r="L842" s="10"/>
      <c r="M842" s="10"/>
    </row>
    <row r="843" spans="1:13" x14ac:dyDescent="0.25">
      <c r="A843" s="9" t="s">
        <v>669</v>
      </c>
      <c r="B843" s="9" t="s">
        <v>135</v>
      </c>
      <c r="C843" s="9" t="s">
        <v>497</v>
      </c>
      <c r="D843" s="13" t="s">
        <v>670</v>
      </c>
      <c r="E843" s="10"/>
      <c r="F843" s="10"/>
      <c r="G843" s="10"/>
      <c r="H843" s="10"/>
      <c r="I843" s="10"/>
      <c r="J843" s="10"/>
      <c r="K843" s="21">
        <v>0.5</v>
      </c>
      <c r="L843" s="11">
        <v>65.53</v>
      </c>
      <c r="M843" s="12">
        <f>ROUND(K843*L843,2)</f>
        <v>32.770000000000003</v>
      </c>
    </row>
    <row r="844" spans="1:13" x14ac:dyDescent="0.25">
      <c r="A844" s="10"/>
      <c r="B844" s="10"/>
      <c r="C844" s="10"/>
      <c r="D844" s="13" t="s">
        <v>671</v>
      </c>
      <c r="E844" s="10"/>
      <c r="F844" s="10"/>
      <c r="G844" s="10"/>
      <c r="H844" s="10"/>
      <c r="I844" s="10"/>
      <c r="J844" s="10"/>
      <c r="K844" s="10"/>
      <c r="L844" s="10"/>
      <c r="M844" s="10"/>
    </row>
    <row r="845" spans="1:13" x14ac:dyDescent="0.25">
      <c r="A845" s="9" t="s">
        <v>672</v>
      </c>
      <c r="B845" s="9" t="s">
        <v>135</v>
      </c>
      <c r="C845" s="9" t="s">
        <v>38</v>
      </c>
      <c r="D845" s="13" t="s">
        <v>673</v>
      </c>
      <c r="E845" s="10"/>
      <c r="F845" s="10"/>
      <c r="G845" s="10"/>
      <c r="H845" s="10"/>
      <c r="I845" s="10"/>
      <c r="J845" s="10"/>
      <c r="K845" s="21">
        <v>0.25</v>
      </c>
      <c r="L845" s="11">
        <v>20.309999999999999</v>
      </c>
      <c r="M845" s="12">
        <f>ROUND(K845*L845,2)</f>
        <v>5.08</v>
      </c>
    </row>
    <row r="846" spans="1:13" x14ac:dyDescent="0.25">
      <c r="A846" s="10"/>
      <c r="B846" s="10"/>
      <c r="C846" s="10"/>
      <c r="D846" s="13" t="s">
        <v>673</v>
      </c>
      <c r="E846" s="10"/>
      <c r="F846" s="10"/>
      <c r="G846" s="10"/>
      <c r="H846" s="10"/>
      <c r="I846" s="10"/>
      <c r="J846" s="10"/>
      <c r="K846" s="10"/>
      <c r="L846" s="10"/>
      <c r="M846" s="10"/>
    </row>
    <row r="847" spans="1:13" x14ac:dyDescent="0.25">
      <c r="A847" s="10"/>
      <c r="B847" s="10"/>
      <c r="C847" s="10"/>
      <c r="D847" s="30"/>
      <c r="E847" s="9" t="s">
        <v>674</v>
      </c>
      <c r="F847" s="22">
        <v>1</v>
      </c>
      <c r="G847" s="11">
        <v>10</v>
      </c>
      <c r="H847" s="11">
        <v>0.6</v>
      </c>
      <c r="I847" s="11">
        <v>0.8</v>
      </c>
      <c r="J847" s="12">
        <f>OR(F847&lt;&gt;0,G847&lt;&gt;0,H847&lt;&gt;0,I847&lt;&gt;0)*(F847 + (F847 = 0))*(G847 + (G847 = 0))*(H847 + (H847 = 0))*(I847 + (I847 = 0))</f>
        <v>4.8</v>
      </c>
      <c r="K847" s="10"/>
      <c r="L847" s="10"/>
      <c r="M847" s="10"/>
    </row>
    <row r="848" spans="1:13" x14ac:dyDescent="0.25">
      <c r="A848" s="10"/>
      <c r="B848" s="10"/>
      <c r="C848" s="10"/>
      <c r="D848" s="30"/>
      <c r="E848" s="9" t="s">
        <v>675</v>
      </c>
      <c r="F848" s="22"/>
      <c r="G848" s="11"/>
      <c r="H848" s="11"/>
      <c r="I848" s="11"/>
      <c r="J848" s="12">
        <f>OR(F848&lt;&gt;0,G848&lt;&gt;0,H848&lt;&gt;0,I848&lt;&gt;0)*(F848 + (F848 = 0))*(G848 + (G848 = 0))*(H848 + (H848 = 0))*(I848 + (I848 = 0))</f>
        <v>0</v>
      </c>
      <c r="K848" s="10"/>
      <c r="L848" s="10"/>
      <c r="M848" s="10"/>
    </row>
    <row r="849" spans="1:13" x14ac:dyDescent="0.25">
      <c r="A849" s="10"/>
      <c r="B849" s="10"/>
      <c r="C849" s="10"/>
      <c r="D849" s="30"/>
      <c r="E849" s="10"/>
      <c r="F849" s="10"/>
      <c r="G849" s="10"/>
      <c r="H849" s="10"/>
      <c r="I849" s="10"/>
      <c r="J849" s="14" t="s">
        <v>676</v>
      </c>
      <c r="K849" s="16">
        <f>SUM(J847:J848)*1</f>
        <v>4.8</v>
      </c>
      <c r="L849" s="16">
        <f>M841+M843+M845</f>
        <v>40.56</v>
      </c>
      <c r="M849" s="16">
        <f>ROUND(K849*L849,2)</f>
        <v>194.69</v>
      </c>
    </row>
    <row r="850" spans="1:13" ht="0.95" customHeight="1" x14ac:dyDescent="0.25">
      <c r="A850" s="17"/>
      <c r="B850" s="17"/>
      <c r="C850" s="17"/>
      <c r="D850" s="31"/>
      <c r="E850" s="17"/>
      <c r="F850" s="17"/>
      <c r="G850" s="17"/>
      <c r="H850" s="17"/>
      <c r="I850" s="17"/>
      <c r="J850" s="17"/>
      <c r="K850" s="17"/>
      <c r="L850" s="17"/>
      <c r="M850" s="17"/>
    </row>
    <row r="851" spans="1:13" ht="22.5" x14ac:dyDescent="0.25">
      <c r="A851" s="8" t="s">
        <v>677</v>
      </c>
      <c r="B851" s="9" t="s">
        <v>10</v>
      </c>
      <c r="C851" s="9" t="s">
        <v>108</v>
      </c>
      <c r="D851" s="13" t="s">
        <v>678</v>
      </c>
      <c r="E851" s="10"/>
      <c r="F851" s="10"/>
      <c r="G851" s="10"/>
      <c r="H851" s="10"/>
      <c r="I851" s="10"/>
      <c r="J851" s="10"/>
      <c r="K851" s="12">
        <f>K868</f>
        <v>1</v>
      </c>
      <c r="L851" s="12">
        <f>L868</f>
        <v>177.7</v>
      </c>
      <c r="M851" s="12">
        <f>M868</f>
        <v>177.7</v>
      </c>
    </row>
    <row r="852" spans="1:13" ht="67.5" x14ac:dyDescent="0.25">
      <c r="A852" s="10"/>
      <c r="B852" s="10"/>
      <c r="C852" s="10"/>
      <c r="D852" s="13" t="s">
        <v>679</v>
      </c>
      <c r="E852" s="10"/>
      <c r="F852" s="10"/>
      <c r="G852" s="10"/>
      <c r="H852" s="10"/>
      <c r="I852" s="10"/>
      <c r="J852" s="10"/>
      <c r="K852" s="10"/>
      <c r="L852" s="10"/>
      <c r="M852" s="10"/>
    </row>
    <row r="853" spans="1:13" x14ac:dyDescent="0.25">
      <c r="A853" s="9" t="s">
        <v>680</v>
      </c>
      <c r="B853" s="9" t="s">
        <v>37</v>
      </c>
      <c r="C853" s="9" t="s">
        <v>38</v>
      </c>
      <c r="D853" s="13" t="s">
        <v>681</v>
      </c>
      <c r="E853" s="10"/>
      <c r="F853" s="10"/>
      <c r="G853" s="10"/>
      <c r="H853" s="10"/>
      <c r="I853" s="10"/>
      <c r="J853" s="10"/>
      <c r="K853" s="21">
        <v>3.96</v>
      </c>
      <c r="L853" s="11">
        <v>12.71</v>
      </c>
      <c r="M853" s="12">
        <f>ROUND(K853*L853,2)</f>
        <v>50.33</v>
      </c>
    </row>
    <row r="854" spans="1:13" x14ac:dyDescent="0.25">
      <c r="A854" s="10"/>
      <c r="B854" s="10"/>
      <c r="C854" s="10"/>
      <c r="D854" s="13" t="s">
        <v>681</v>
      </c>
      <c r="E854" s="10"/>
      <c r="F854" s="10"/>
      <c r="G854" s="10"/>
      <c r="H854" s="10"/>
      <c r="I854" s="10"/>
      <c r="J854" s="10"/>
      <c r="K854" s="10"/>
      <c r="L854" s="10"/>
      <c r="M854" s="10"/>
    </row>
    <row r="855" spans="1:13" x14ac:dyDescent="0.25">
      <c r="A855" s="9" t="s">
        <v>682</v>
      </c>
      <c r="B855" s="9" t="s">
        <v>37</v>
      </c>
      <c r="C855" s="9" t="s">
        <v>38</v>
      </c>
      <c r="D855" s="13" t="s">
        <v>683</v>
      </c>
      <c r="E855" s="10"/>
      <c r="F855" s="10"/>
      <c r="G855" s="10"/>
      <c r="H855" s="10"/>
      <c r="I855" s="10"/>
      <c r="J855" s="10"/>
      <c r="K855" s="21">
        <v>3.96</v>
      </c>
      <c r="L855" s="11">
        <v>11.29</v>
      </c>
      <c r="M855" s="12">
        <f>ROUND(K855*L855,2)</f>
        <v>44.71</v>
      </c>
    </row>
    <row r="856" spans="1:13" x14ac:dyDescent="0.25">
      <c r="A856" s="10"/>
      <c r="B856" s="10"/>
      <c r="C856" s="10"/>
      <c r="D856" s="13" t="s">
        <v>683</v>
      </c>
      <c r="E856" s="10"/>
      <c r="F856" s="10"/>
      <c r="G856" s="10"/>
      <c r="H856" s="10"/>
      <c r="I856" s="10"/>
      <c r="J856" s="10"/>
      <c r="K856" s="10"/>
      <c r="L856" s="10"/>
      <c r="M856" s="10"/>
    </row>
    <row r="857" spans="1:13" ht="22.5" x14ac:dyDescent="0.25">
      <c r="A857" s="9" t="s">
        <v>684</v>
      </c>
      <c r="B857" s="9" t="s">
        <v>30</v>
      </c>
      <c r="C857" s="9" t="s">
        <v>108</v>
      </c>
      <c r="D857" s="13" t="s">
        <v>685</v>
      </c>
      <c r="E857" s="10"/>
      <c r="F857" s="10"/>
      <c r="G857" s="10"/>
      <c r="H857" s="10"/>
      <c r="I857" s="10"/>
      <c r="J857" s="10"/>
      <c r="K857" s="21">
        <v>1</v>
      </c>
      <c r="L857" s="11">
        <v>44.14</v>
      </c>
      <c r="M857" s="12">
        <f>ROUND(K857*L857,2)</f>
        <v>44.14</v>
      </c>
    </row>
    <row r="858" spans="1:13" ht="22.5" x14ac:dyDescent="0.25">
      <c r="A858" s="10"/>
      <c r="B858" s="10"/>
      <c r="C858" s="10"/>
      <c r="D858" s="13" t="s">
        <v>686</v>
      </c>
      <c r="E858" s="10"/>
      <c r="F858" s="10"/>
      <c r="G858" s="10"/>
      <c r="H858" s="10"/>
      <c r="I858" s="10"/>
      <c r="J858" s="10"/>
      <c r="K858" s="10"/>
      <c r="L858" s="10"/>
      <c r="M858" s="10"/>
    </row>
    <row r="859" spans="1:13" ht="22.5" x14ac:dyDescent="0.25">
      <c r="A859" s="9" t="s">
        <v>687</v>
      </c>
      <c r="B859" s="9" t="s">
        <v>30</v>
      </c>
      <c r="C859" s="9" t="s">
        <v>108</v>
      </c>
      <c r="D859" s="13" t="s">
        <v>688</v>
      </c>
      <c r="E859" s="10"/>
      <c r="F859" s="10"/>
      <c r="G859" s="10"/>
      <c r="H859" s="10"/>
      <c r="I859" s="10"/>
      <c r="J859" s="10"/>
      <c r="K859" s="21">
        <v>1</v>
      </c>
      <c r="L859" s="11">
        <v>38.520000000000003</v>
      </c>
      <c r="M859" s="12">
        <f>ROUND(K859*L859,2)</f>
        <v>38.520000000000003</v>
      </c>
    </row>
    <row r="860" spans="1:13" ht="22.5" x14ac:dyDescent="0.25">
      <c r="A860" s="10"/>
      <c r="B860" s="10"/>
      <c r="C860" s="10"/>
      <c r="D860" s="13" t="s">
        <v>689</v>
      </c>
      <c r="E860" s="10"/>
      <c r="F860" s="10"/>
      <c r="G860" s="10"/>
      <c r="H860" s="10"/>
      <c r="I860" s="10"/>
      <c r="J860" s="10"/>
      <c r="K860" s="10"/>
      <c r="L860" s="10"/>
      <c r="M860" s="10"/>
    </row>
    <row r="861" spans="1:13" x14ac:dyDescent="0.25">
      <c r="A861" s="10"/>
      <c r="B861" s="10"/>
      <c r="C861" s="10"/>
      <c r="D861" s="30"/>
      <c r="E861" s="9" t="s">
        <v>690</v>
      </c>
      <c r="F861" s="22"/>
      <c r="G861" s="11"/>
      <c r="H861" s="11"/>
      <c r="I861" s="11"/>
      <c r="J861" s="12">
        <f>OR(F861&lt;&gt;0,G861&lt;&gt;0,H861&lt;&gt;0,I861&lt;&gt;0)*(F861 + (F861 = 0))*(G861 + (G861 = 0))*(H861 + (H861 = 0))*(I861 + (I861 = 0))</f>
        <v>0</v>
      </c>
      <c r="K861" s="10"/>
      <c r="L861" s="10"/>
      <c r="M861" s="10"/>
    </row>
    <row r="862" spans="1:13" x14ac:dyDescent="0.25">
      <c r="A862" s="10"/>
      <c r="B862" s="10"/>
      <c r="C862" s="10"/>
      <c r="D862" s="30"/>
      <c r="E862" s="9" t="s">
        <v>660</v>
      </c>
      <c r="F862" s="22">
        <v>1</v>
      </c>
      <c r="G862" s="11">
        <v>1</v>
      </c>
      <c r="H862" s="11">
        <v>0</v>
      </c>
      <c r="I862" s="11">
        <v>0</v>
      </c>
      <c r="J862" s="12">
        <f>OR(F862&lt;&gt;0,G862&lt;&gt;0,H862&lt;&gt;0,I862&lt;&gt;0)*(F862 + (F862 = 0))*(G862 + (G862 = 0))*(H862 + (H862 = 0))*(I862 + (I862 = 0))</f>
        <v>1</v>
      </c>
      <c r="K862" s="10"/>
      <c r="L862" s="10"/>
      <c r="M862" s="10"/>
    </row>
    <row r="863" spans="1:13" x14ac:dyDescent="0.25">
      <c r="A863" s="10"/>
      <c r="B863" s="10"/>
      <c r="C863" s="10"/>
      <c r="D863" s="30"/>
      <c r="E863" s="9" t="s">
        <v>691</v>
      </c>
      <c r="F863" s="22"/>
      <c r="G863" s="11"/>
      <c r="H863" s="11"/>
      <c r="I863" s="11"/>
      <c r="J863" s="12">
        <f>OR(F863&lt;&gt;0,G863&lt;&gt;0,H863&lt;&gt;0,I863&lt;&gt;0)*(F863 + (F863 = 0))*(G863 + (G863 = 0))*(H863 + (H863 = 0))*(I863 + (I863 = 0))</f>
        <v>0</v>
      </c>
      <c r="K863" s="10"/>
      <c r="L863" s="10"/>
      <c r="M863" s="10"/>
    </row>
    <row r="864" spans="1:13" x14ac:dyDescent="0.25">
      <c r="A864" s="10"/>
      <c r="B864" s="10"/>
      <c r="C864" s="10"/>
      <c r="D864" s="30"/>
      <c r="E864" s="9" t="s">
        <v>675</v>
      </c>
      <c r="F864" s="22"/>
      <c r="G864" s="11"/>
      <c r="H864" s="11"/>
      <c r="I864" s="11"/>
      <c r="J864" s="12">
        <f>OR(F864&lt;&gt;0,G864&lt;&gt;0,H864&lt;&gt;0,I864&lt;&gt;0)*(F864 + (F864 = 0))*(G864 + (G864 = 0))*(H864 + (H864 = 0))*(I864 + (I864 = 0))</f>
        <v>0</v>
      </c>
      <c r="K864" s="10"/>
      <c r="L864" s="10"/>
      <c r="M864" s="10"/>
    </row>
    <row r="865" spans="1:13" x14ac:dyDescent="0.25">
      <c r="A865" s="10"/>
      <c r="B865" s="10"/>
      <c r="C865" s="10"/>
      <c r="D865" s="30"/>
      <c r="E865" s="9" t="s">
        <v>7</v>
      </c>
      <c r="F865" s="22"/>
      <c r="G865" s="11"/>
      <c r="H865" s="11"/>
      <c r="I865" s="11"/>
      <c r="J865" s="12">
        <f>OR(F865&lt;&gt;0,G865&lt;&gt;0,H865&lt;&gt;0,I865&lt;&gt;0)*(F865 + (F865 = 0))*(G865 + (G865 = 0))*(H865 + (H865 = 0))*(I865 + (I865 = 0))</f>
        <v>0</v>
      </c>
      <c r="K865" s="10"/>
      <c r="L865" s="10"/>
      <c r="M865" s="10"/>
    </row>
    <row r="866" spans="1:13" x14ac:dyDescent="0.25">
      <c r="A866" s="10"/>
      <c r="B866" s="10"/>
      <c r="C866" s="10"/>
      <c r="D866" s="30"/>
      <c r="E866" s="9" t="s">
        <v>7</v>
      </c>
      <c r="F866" s="22"/>
      <c r="G866" s="11"/>
      <c r="H866" s="11"/>
      <c r="I866" s="11"/>
      <c r="J866" s="12">
        <f>OR(F866&lt;&gt;0,G866&lt;&gt;0,H866&lt;&gt;0,I866&lt;&gt;0)*(F866 + (F866 = 0))*(G866 + (G866 = 0))*(H866 + (H866 = 0))*(I866 + (I866 = 0))</f>
        <v>0</v>
      </c>
      <c r="K866" s="10"/>
      <c r="L866" s="10"/>
      <c r="M866" s="10"/>
    </row>
    <row r="867" spans="1:13" x14ac:dyDescent="0.25">
      <c r="A867" s="10"/>
      <c r="B867" s="10"/>
      <c r="C867" s="10"/>
      <c r="D867" s="30"/>
      <c r="E867" s="9" t="s">
        <v>7</v>
      </c>
      <c r="F867" s="22"/>
      <c r="G867" s="11"/>
      <c r="H867" s="11"/>
      <c r="I867" s="11"/>
      <c r="J867" s="12">
        <f>OR(F867&lt;&gt;0,G867&lt;&gt;0,H867&lt;&gt;0,I867&lt;&gt;0)*(F867 + (F867 = 0))*(G867 + (G867 = 0))*(H867 + (H867 = 0))*(I867 + (I867 = 0))</f>
        <v>0</v>
      </c>
      <c r="K867" s="10"/>
      <c r="L867" s="10"/>
      <c r="M867" s="10"/>
    </row>
    <row r="868" spans="1:13" x14ac:dyDescent="0.25">
      <c r="A868" s="10"/>
      <c r="B868" s="10"/>
      <c r="C868" s="10"/>
      <c r="D868" s="30"/>
      <c r="E868" s="10"/>
      <c r="F868" s="10"/>
      <c r="G868" s="10"/>
      <c r="H868" s="10"/>
      <c r="I868" s="10"/>
      <c r="J868" s="14" t="s">
        <v>692</v>
      </c>
      <c r="K868" s="16">
        <f>SUM(J861:J867)*1</f>
        <v>1</v>
      </c>
      <c r="L868" s="16">
        <f>M853+M855+M857+M859</f>
        <v>177.7</v>
      </c>
      <c r="M868" s="16">
        <f>ROUND(K868*L868,2)</f>
        <v>177.7</v>
      </c>
    </row>
    <row r="869" spans="1:13" ht="0.95" customHeight="1" x14ac:dyDescent="0.25">
      <c r="A869" s="17"/>
      <c r="B869" s="17"/>
      <c r="C869" s="17"/>
      <c r="D869" s="31"/>
      <c r="E869" s="17"/>
      <c r="F869" s="17"/>
      <c r="G869" s="17"/>
      <c r="H869" s="17"/>
      <c r="I869" s="17"/>
      <c r="J869" s="17"/>
      <c r="K869" s="17"/>
      <c r="L869" s="17"/>
      <c r="M869" s="17"/>
    </row>
    <row r="870" spans="1:13" ht="22.5" x14ac:dyDescent="0.25">
      <c r="A870" s="8" t="s">
        <v>693</v>
      </c>
      <c r="B870" s="9" t="s">
        <v>10</v>
      </c>
      <c r="C870" s="9" t="s">
        <v>26</v>
      </c>
      <c r="D870" s="13" t="s">
        <v>694</v>
      </c>
      <c r="E870" s="10"/>
      <c r="F870" s="10"/>
      <c r="G870" s="10"/>
      <c r="H870" s="10"/>
      <c r="I870" s="10"/>
      <c r="J870" s="10"/>
      <c r="K870" s="12">
        <f>K878</f>
        <v>10</v>
      </c>
      <c r="L870" s="12">
        <f>L878</f>
        <v>10.26</v>
      </c>
      <c r="M870" s="12">
        <f>M878</f>
        <v>102.6</v>
      </c>
    </row>
    <row r="871" spans="1:13" ht="45" x14ac:dyDescent="0.25">
      <c r="A871" s="10"/>
      <c r="B871" s="10"/>
      <c r="C871" s="10"/>
      <c r="D871" s="13" t="s">
        <v>695</v>
      </c>
      <c r="E871" s="10"/>
      <c r="F871" s="10"/>
      <c r="G871" s="10"/>
      <c r="H871" s="10"/>
      <c r="I871" s="10"/>
      <c r="J871" s="10"/>
      <c r="K871" s="10"/>
      <c r="L871" s="10"/>
      <c r="M871" s="10"/>
    </row>
    <row r="872" spans="1:13" x14ac:dyDescent="0.25">
      <c r="A872" s="9" t="s">
        <v>696</v>
      </c>
      <c r="B872" s="9" t="s">
        <v>37</v>
      </c>
      <c r="C872" s="9" t="s">
        <v>38</v>
      </c>
      <c r="D872" s="13" t="s">
        <v>360</v>
      </c>
      <c r="E872" s="10"/>
      <c r="F872" s="10"/>
      <c r="G872" s="10"/>
      <c r="H872" s="10"/>
      <c r="I872" s="10"/>
      <c r="J872" s="10"/>
      <c r="K872" s="21">
        <v>4.5999999999999999E-2</v>
      </c>
      <c r="L872" s="11">
        <v>19.25</v>
      </c>
      <c r="M872" s="12">
        <f>ROUND(K872*L872,2)</f>
        <v>0.89</v>
      </c>
    </row>
    <row r="873" spans="1:13" x14ac:dyDescent="0.25">
      <c r="A873" s="10"/>
      <c r="B873" s="10"/>
      <c r="C873" s="10"/>
      <c r="D873" s="13" t="s">
        <v>360</v>
      </c>
      <c r="E873" s="10"/>
      <c r="F873" s="10"/>
      <c r="G873" s="10"/>
      <c r="H873" s="10"/>
      <c r="I873" s="10"/>
      <c r="J873" s="10"/>
      <c r="K873" s="10"/>
      <c r="L873" s="10"/>
      <c r="M873" s="10"/>
    </row>
    <row r="874" spans="1:13" x14ac:dyDescent="0.25">
      <c r="A874" s="9" t="s">
        <v>697</v>
      </c>
      <c r="B874" s="9" t="s">
        <v>37</v>
      </c>
      <c r="C874" s="9" t="s">
        <v>38</v>
      </c>
      <c r="D874" s="13" t="s">
        <v>362</v>
      </c>
      <c r="E874" s="10"/>
      <c r="F874" s="10"/>
      <c r="G874" s="10"/>
      <c r="H874" s="10"/>
      <c r="I874" s="10"/>
      <c r="J874" s="10"/>
      <c r="K874" s="21">
        <v>2.1999999999999999E-2</v>
      </c>
      <c r="L874" s="11">
        <v>18.010000000000002</v>
      </c>
      <c r="M874" s="12">
        <f>ROUND(K874*L874,2)</f>
        <v>0.4</v>
      </c>
    </row>
    <row r="875" spans="1:13" x14ac:dyDescent="0.25">
      <c r="A875" s="10"/>
      <c r="B875" s="10"/>
      <c r="C875" s="10"/>
      <c r="D875" s="13" t="s">
        <v>362</v>
      </c>
      <c r="E875" s="10"/>
      <c r="F875" s="10"/>
      <c r="G875" s="10"/>
      <c r="H875" s="10"/>
      <c r="I875" s="10"/>
      <c r="J875" s="10"/>
      <c r="K875" s="10"/>
      <c r="L875" s="10"/>
      <c r="M875" s="10"/>
    </row>
    <row r="876" spans="1:13" ht="22.5" x14ac:dyDescent="0.25">
      <c r="A876" s="9" t="s">
        <v>698</v>
      </c>
      <c r="B876" s="9" t="s">
        <v>30</v>
      </c>
      <c r="C876" s="9" t="s">
        <v>26</v>
      </c>
      <c r="D876" s="13" t="s">
        <v>699</v>
      </c>
      <c r="E876" s="10"/>
      <c r="F876" s="10"/>
      <c r="G876" s="10"/>
      <c r="H876" s="10"/>
      <c r="I876" s="10"/>
      <c r="J876" s="10"/>
      <c r="K876" s="21">
        <v>1</v>
      </c>
      <c r="L876" s="11">
        <v>8.9700000000000006</v>
      </c>
      <c r="M876" s="12">
        <f>ROUND(K876*L876,2)</f>
        <v>8.9700000000000006</v>
      </c>
    </row>
    <row r="877" spans="1:13" ht="101.25" x14ac:dyDescent="0.25">
      <c r="A877" s="10"/>
      <c r="B877" s="10"/>
      <c r="C877" s="10"/>
      <c r="D877" s="13" t="s">
        <v>700</v>
      </c>
      <c r="E877" s="10"/>
      <c r="F877" s="10"/>
      <c r="G877" s="10"/>
      <c r="H877" s="10"/>
      <c r="I877" s="10"/>
      <c r="J877" s="10"/>
      <c r="K877" s="10"/>
      <c r="L877" s="10"/>
      <c r="M877" s="10"/>
    </row>
    <row r="878" spans="1:13" x14ac:dyDescent="0.25">
      <c r="A878" s="10"/>
      <c r="B878" s="10"/>
      <c r="C878" s="10"/>
      <c r="D878" s="30"/>
      <c r="E878" s="10"/>
      <c r="F878" s="10"/>
      <c r="G878" s="10"/>
      <c r="H878" s="10"/>
      <c r="I878" s="10"/>
      <c r="J878" s="14" t="s">
        <v>701</v>
      </c>
      <c r="K878" s="11">
        <v>10</v>
      </c>
      <c r="L878" s="16">
        <f>M872+M874+M876</f>
        <v>10.26</v>
      </c>
      <c r="M878" s="16">
        <f>ROUND(K878*L878,2)</f>
        <v>102.6</v>
      </c>
    </row>
    <row r="879" spans="1:13" ht="0.95" customHeight="1" x14ac:dyDescent="0.25">
      <c r="A879" s="17"/>
      <c r="B879" s="17"/>
      <c r="C879" s="17"/>
      <c r="D879" s="31"/>
      <c r="E879" s="17"/>
      <c r="F879" s="17"/>
      <c r="G879" s="17"/>
      <c r="H879" s="17"/>
      <c r="I879" s="17"/>
      <c r="J879" s="17"/>
      <c r="K879" s="17"/>
      <c r="L879" s="17"/>
      <c r="M879" s="17"/>
    </row>
    <row r="880" spans="1:13" ht="22.5" x14ac:dyDescent="0.25">
      <c r="A880" s="8" t="s">
        <v>702</v>
      </c>
      <c r="B880" s="9" t="s">
        <v>10</v>
      </c>
      <c r="C880" s="9" t="s">
        <v>26</v>
      </c>
      <c r="D880" s="13" t="s">
        <v>703</v>
      </c>
      <c r="E880" s="10"/>
      <c r="F880" s="10"/>
      <c r="G880" s="10"/>
      <c r="H880" s="10"/>
      <c r="I880" s="10"/>
      <c r="J880" s="10"/>
      <c r="K880" s="12">
        <f>K892</f>
        <v>5</v>
      </c>
      <c r="L880" s="12">
        <f>L892</f>
        <v>117.61</v>
      </c>
      <c r="M880" s="12">
        <f>M892</f>
        <v>588.04999999999995</v>
      </c>
    </row>
    <row r="881" spans="1:13" ht="56.25" x14ac:dyDescent="0.25">
      <c r="A881" s="10"/>
      <c r="B881" s="10"/>
      <c r="C881" s="10"/>
      <c r="D881" s="13" t="s">
        <v>704</v>
      </c>
      <c r="E881" s="10"/>
      <c r="F881" s="10"/>
      <c r="G881" s="10"/>
      <c r="H881" s="10"/>
      <c r="I881" s="10"/>
      <c r="J881" s="10"/>
      <c r="K881" s="10"/>
      <c r="L881" s="10"/>
      <c r="M881" s="10"/>
    </row>
    <row r="882" spans="1:13" x14ac:dyDescent="0.25">
      <c r="A882" s="9" t="s">
        <v>705</v>
      </c>
      <c r="B882" s="9" t="s">
        <v>30</v>
      </c>
      <c r="C882" s="9" t="s">
        <v>26</v>
      </c>
      <c r="D882" s="13" t="s">
        <v>706</v>
      </c>
      <c r="E882" s="10"/>
      <c r="F882" s="10"/>
      <c r="G882" s="10"/>
      <c r="H882" s="10"/>
      <c r="I882" s="10"/>
      <c r="J882" s="10"/>
      <c r="K882" s="21">
        <v>1</v>
      </c>
      <c r="L882" s="11">
        <v>24.1</v>
      </c>
      <c r="M882" s="12">
        <f>ROUND(K882*L882,2)</f>
        <v>24.1</v>
      </c>
    </row>
    <row r="883" spans="1:13" x14ac:dyDescent="0.25">
      <c r="A883" s="9" t="s">
        <v>696</v>
      </c>
      <c r="B883" s="9" t="s">
        <v>37</v>
      </c>
      <c r="C883" s="9" t="s">
        <v>38</v>
      </c>
      <c r="D883" s="13" t="s">
        <v>360</v>
      </c>
      <c r="E883" s="10"/>
      <c r="F883" s="10"/>
      <c r="G883" s="10"/>
      <c r="H883" s="10"/>
      <c r="I883" s="10"/>
      <c r="J883" s="10"/>
      <c r="K883" s="21">
        <v>0.08</v>
      </c>
      <c r="L883" s="11">
        <v>19.25</v>
      </c>
      <c r="M883" s="12">
        <f>ROUND(K883*L883,2)</f>
        <v>1.54</v>
      </c>
    </row>
    <row r="884" spans="1:13" x14ac:dyDescent="0.25">
      <c r="A884" s="10"/>
      <c r="B884" s="10"/>
      <c r="C884" s="10"/>
      <c r="D884" s="13" t="s">
        <v>360</v>
      </c>
      <c r="E884" s="10"/>
      <c r="F884" s="10"/>
      <c r="G884" s="10"/>
      <c r="H884" s="10"/>
      <c r="I884" s="10"/>
      <c r="J884" s="10"/>
      <c r="K884" s="10"/>
      <c r="L884" s="10"/>
      <c r="M884" s="10"/>
    </row>
    <row r="885" spans="1:13" x14ac:dyDescent="0.25">
      <c r="A885" s="9" t="s">
        <v>697</v>
      </c>
      <c r="B885" s="9" t="s">
        <v>37</v>
      </c>
      <c r="C885" s="9" t="s">
        <v>38</v>
      </c>
      <c r="D885" s="13" t="s">
        <v>362</v>
      </c>
      <c r="E885" s="10"/>
      <c r="F885" s="10"/>
      <c r="G885" s="10"/>
      <c r="H885" s="10"/>
      <c r="I885" s="10"/>
      <c r="J885" s="10"/>
      <c r="K885" s="21">
        <v>0.08</v>
      </c>
      <c r="L885" s="11">
        <v>18.010000000000002</v>
      </c>
      <c r="M885" s="12">
        <f>ROUND(K885*L885,2)</f>
        <v>1.44</v>
      </c>
    </row>
    <row r="886" spans="1:13" x14ac:dyDescent="0.25">
      <c r="A886" s="10"/>
      <c r="B886" s="10"/>
      <c r="C886" s="10"/>
      <c r="D886" s="13" t="s">
        <v>362</v>
      </c>
      <c r="E886" s="10"/>
      <c r="F886" s="10"/>
      <c r="G886" s="10"/>
      <c r="H886" s="10"/>
      <c r="I886" s="10"/>
      <c r="J886" s="10"/>
      <c r="K886" s="10"/>
      <c r="L886" s="10"/>
      <c r="M886" s="10"/>
    </row>
    <row r="887" spans="1:13" x14ac:dyDescent="0.25">
      <c r="A887" s="9" t="s">
        <v>707</v>
      </c>
      <c r="B887" s="9" t="s">
        <v>43</v>
      </c>
      <c r="C887" s="9" t="s">
        <v>44</v>
      </c>
      <c r="D887" s="13" t="s">
        <v>708</v>
      </c>
      <c r="E887" s="10"/>
      <c r="F887" s="10"/>
      <c r="G887" s="10"/>
      <c r="H887" s="10"/>
      <c r="I887" s="10"/>
      <c r="J887" s="10"/>
      <c r="K887" s="21">
        <v>0.27100000000000002</v>
      </c>
      <c r="L887" s="11">
        <v>2</v>
      </c>
      <c r="M887" s="12">
        <f>ROUND(K887*L887,2)</f>
        <v>0.54</v>
      </c>
    </row>
    <row r="888" spans="1:13" x14ac:dyDescent="0.25">
      <c r="A888" s="10"/>
      <c r="B888" s="10"/>
      <c r="C888" s="10"/>
      <c r="D888" s="13" t="s">
        <v>708</v>
      </c>
      <c r="E888" s="10"/>
      <c r="F888" s="10"/>
      <c r="G888" s="10"/>
      <c r="H888" s="10"/>
      <c r="I888" s="10"/>
      <c r="J888" s="10"/>
      <c r="K888" s="10"/>
      <c r="L888" s="10"/>
      <c r="M888" s="10"/>
    </row>
    <row r="889" spans="1:13" ht="22.5" x14ac:dyDescent="0.25">
      <c r="A889" s="9" t="s">
        <v>709</v>
      </c>
      <c r="B889" s="9" t="s">
        <v>30</v>
      </c>
      <c r="C889" s="9" t="s">
        <v>26</v>
      </c>
      <c r="D889" s="13" t="s">
        <v>710</v>
      </c>
      <c r="E889" s="10"/>
      <c r="F889" s="10"/>
      <c r="G889" s="10"/>
      <c r="H889" s="10"/>
      <c r="I889" s="10"/>
      <c r="J889" s="10"/>
      <c r="K889" s="21">
        <v>1</v>
      </c>
      <c r="L889" s="11">
        <v>89.99</v>
      </c>
      <c r="M889" s="12">
        <f>ROUND(K889*L889,2)</f>
        <v>89.99</v>
      </c>
    </row>
    <row r="890" spans="1:13" ht="33.75" x14ac:dyDescent="0.25">
      <c r="A890" s="10"/>
      <c r="B890" s="10"/>
      <c r="C890" s="10"/>
      <c r="D890" s="13" t="s">
        <v>711</v>
      </c>
      <c r="E890" s="10"/>
      <c r="F890" s="10"/>
      <c r="G890" s="10"/>
      <c r="H890" s="10"/>
      <c r="I890" s="10"/>
      <c r="J890" s="10"/>
      <c r="K890" s="10"/>
      <c r="L890" s="10"/>
      <c r="M890" s="10"/>
    </row>
    <row r="891" spans="1:13" x14ac:dyDescent="0.25">
      <c r="A891" s="10"/>
      <c r="B891" s="10"/>
      <c r="C891" s="10"/>
      <c r="D891" s="30"/>
      <c r="E891" s="9" t="s">
        <v>712</v>
      </c>
      <c r="F891" s="22">
        <v>1</v>
      </c>
      <c r="G891" s="11">
        <v>5</v>
      </c>
      <c r="H891" s="11">
        <v>0</v>
      </c>
      <c r="I891" s="11">
        <v>0</v>
      </c>
      <c r="J891" s="12">
        <f>OR(F891&lt;&gt;0,G891&lt;&gt;0,H891&lt;&gt;0,I891&lt;&gt;0)*(F891 + (F891 = 0))*(G891 + (G891 = 0))*(H891 + (H891 = 0))*(I891 + (I891 = 0))</f>
        <v>5</v>
      </c>
      <c r="K891" s="10"/>
      <c r="L891" s="10"/>
      <c r="M891" s="10"/>
    </row>
    <row r="892" spans="1:13" x14ac:dyDescent="0.25">
      <c r="A892" s="10"/>
      <c r="B892" s="10"/>
      <c r="C892" s="10"/>
      <c r="D892" s="30"/>
      <c r="E892" s="10"/>
      <c r="F892" s="10"/>
      <c r="G892" s="10"/>
      <c r="H892" s="10"/>
      <c r="I892" s="10"/>
      <c r="J892" s="14" t="s">
        <v>713</v>
      </c>
      <c r="K892" s="16">
        <f>J891*1</f>
        <v>5</v>
      </c>
      <c r="L892" s="16">
        <f>M882+M883+M885+M887+M889</f>
        <v>117.61</v>
      </c>
      <c r="M892" s="16">
        <f>ROUND(K892*L892,2)</f>
        <v>588.04999999999995</v>
      </c>
    </row>
    <row r="893" spans="1:13" ht="0.95" customHeight="1" x14ac:dyDescent="0.25">
      <c r="A893" s="17"/>
      <c r="B893" s="17"/>
      <c r="C893" s="17"/>
      <c r="D893" s="31"/>
      <c r="E893" s="17"/>
      <c r="F893" s="17"/>
      <c r="G893" s="17"/>
      <c r="H893" s="17"/>
      <c r="I893" s="17"/>
      <c r="J893" s="17"/>
      <c r="K893" s="17"/>
      <c r="L893" s="17"/>
      <c r="M893" s="17"/>
    </row>
    <row r="894" spans="1:13" ht="22.5" x14ac:dyDescent="0.25">
      <c r="A894" s="8" t="s">
        <v>714</v>
      </c>
      <c r="B894" s="9" t="s">
        <v>10</v>
      </c>
      <c r="C894" s="9" t="s">
        <v>7</v>
      </c>
      <c r="D894" s="13" t="s">
        <v>715</v>
      </c>
      <c r="E894" s="10"/>
      <c r="F894" s="10"/>
      <c r="G894" s="10"/>
      <c r="H894" s="10"/>
      <c r="I894" s="10"/>
      <c r="J894" s="10"/>
      <c r="K894" s="11">
        <v>1</v>
      </c>
      <c r="L894" s="11">
        <v>0</v>
      </c>
      <c r="M894" s="12">
        <f>ROUND(K894*L894,2)</f>
        <v>0</v>
      </c>
    </row>
    <row r="895" spans="1:13" ht="33.75" x14ac:dyDescent="0.25">
      <c r="A895" s="10"/>
      <c r="B895" s="10"/>
      <c r="C895" s="10"/>
      <c r="D895" s="13" t="s">
        <v>716</v>
      </c>
      <c r="E895" s="10"/>
      <c r="F895" s="10"/>
      <c r="G895" s="10"/>
      <c r="H895" s="10"/>
      <c r="I895" s="10"/>
      <c r="J895" s="10"/>
      <c r="K895" s="10"/>
      <c r="L895" s="10"/>
      <c r="M895" s="10"/>
    </row>
    <row r="896" spans="1:13" x14ac:dyDescent="0.25">
      <c r="A896" s="10"/>
      <c r="B896" s="10"/>
      <c r="C896" s="10"/>
      <c r="D896" s="30"/>
      <c r="E896" s="10"/>
      <c r="F896" s="10"/>
      <c r="G896" s="10"/>
      <c r="H896" s="10"/>
      <c r="I896" s="10"/>
      <c r="J896" s="14" t="s">
        <v>717</v>
      </c>
      <c r="K896" s="11">
        <v>1</v>
      </c>
      <c r="L896" s="16">
        <f>M807+M823+M834+M839+M851+M870+M880+M894</f>
        <v>1669.5</v>
      </c>
      <c r="M896" s="16">
        <f>ROUND(K896*L896,2)</f>
        <v>1669.5</v>
      </c>
    </row>
    <row r="897" spans="1:13" ht="0.95" customHeight="1" x14ac:dyDescent="0.25">
      <c r="A897" s="17"/>
      <c r="B897" s="17"/>
      <c r="C897" s="17"/>
      <c r="D897" s="31"/>
      <c r="E897" s="17"/>
      <c r="F897" s="17"/>
      <c r="G897" s="17"/>
      <c r="H897" s="17"/>
      <c r="I897" s="17"/>
      <c r="J897" s="17"/>
      <c r="K897" s="17"/>
      <c r="L897" s="17"/>
      <c r="M897" s="17"/>
    </row>
    <row r="898" spans="1:13" x14ac:dyDescent="0.25">
      <c r="A898" s="18" t="s">
        <v>718</v>
      </c>
      <c r="B898" s="18" t="s">
        <v>6</v>
      </c>
      <c r="C898" s="18" t="s">
        <v>7</v>
      </c>
      <c r="D898" s="32" t="s">
        <v>719</v>
      </c>
      <c r="E898" s="19"/>
      <c r="F898" s="19"/>
      <c r="G898" s="19"/>
      <c r="H898" s="19"/>
      <c r="I898" s="19"/>
      <c r="J898" s="19"/>
      <c r="K898" s="20">
        <f>K912</f>
        <v>1</v>
      </c>
      <c r="L898" s="20">
        <f>L912</f>
        <v>7080.16</v>
      </c>
      <c r="M898" s="20">
        <f>M912</f>
        <v>7080.16</v>
      </c>
    </row>
    <row r="899" spans="1:13" ht="22.5" x14ac:dyDescent="0.25">
      <c r="A899" s="8" t="s">
        <v>720</v>
      </c>
      <c r="B899" s="9" t="s">
        <v>10</v>
      </c>
      <c r="C899" s="9" t="s">
        <v>11</v>
      </c>
      <c r="D899" s="13" t="s">
        <v>721</v>
      </c>
      <c r="E899" s="10"/>
      <c r="F899" s="10"/>
      <c r="G899" s="10"/>
      <c r="H899" s="10"/>
      <c r="I899" s="10"/>
      <c r="J899" s="10"/>
      <c r="K899" s="12">
        <f>K910</f>
        <v>1</v>
      </c>
      <c r="L899" s="12">
        <f>L910</f>
        <v>7080.16</v>
      </c>
      <c r="M899" s="12">
        <f>M910</f>
        <v>7080.16</v>
      </c>
    </row>
    <row r="900" spans="1:13" ht="236.25" x14ac:dyDescent="0.25">
      <c r="A900" s="10"/>
      <c r="B900" s="10"/>
      <c r="C900" s="10"/>
      <c r="D900" s="13" t="s">
        <v>722</v>
      </c>
      <c r="E900" s="10"/>
      <c r="F900" s="10"/>
      <c r="G900" s="10"/>
      <c r="H900" s="10"/>
      <c r="I900" s="10"/>
      <c r="J900" s="10"/>
      <c r="K900" s="10"/>
      <c r="L900" s="10"/>
      <c r="M900" s="10"/>
    </row>
    <row r="901" spans="1:13" x14ac:dyDescent="0.25">
      <c r="A901" s="9" t="s">
        <v>723</v>
      </c>
      <c r="B901" s="9" t="s">
        <v>30</v>
      </c>
      <c r="C901" s="9" t="s">
        <v>724</v>
      </c>
      <c r="D901" s="13" t="s">
        <v>725</v>
      </c>
      <c r="E901" s="10"/>
      <c r="F901" s="10"/>
      <c r="G901" s="10"/>
      <c r="H901" s="10"/>
      <c r="I901" s="10"/>
      <c r="J901" s="10"/>
      <c r="K901" s="21">
        <v>1</v>
      </c>
      <c r="L901" s="11">
        <v>2852</v>
      </c>
      <c r="M901" s="12">
        <f>ROUND(K901*L901,2)</f>
        <v>2852</v>
      </c>
    </row>
    <row r="902" spans="1:13" x14ac:dyDescent="0.25">
      <c r="A902" s="10"/>
      <c r="B902" s="10"/>
      <c r="C902" s="10"/>
      <c r="D902" s="13" t="s">
        <v>725</v>
      </c>
      <c r="E902" s="10"/>
      <c r="F902" s="10"/>
      <c r="G902" s="10"/>
      <c r="H902" s="10"/>
      <c r="I902" s="10"/>
      <c r="J902" s="10"/>
      <c r="K902" s="10"/>
      <c r="L902" s="10"/>
      <c r="M902" s="10"/>
    </row>
    <row r="903" spans="1:13" x14ac:dyDescent="0.25">
      <c r="A903" s="9" t="s">
        <v>726</v>
      </c>
      <c r="B903" s="9" t="s">
        <v>30</v>
      </c>
      <c r="C903" s="9" t="s">
        <v>724</v>
      </c>
      <c r="D903" s="13" t="s">
        <v>727</v>
      </c>
      <c r="E903" s="10"/>
      <c r="F903" s="10"/>
      <c r="G903" s="10"/>
      <c r="H903" s="10"/>
      <c r="I903" s="10"/>
      <c r="J903" s="10"/>
      <c r="K903" s="21">
        <v>1</v>
      </c>
      <c r="L903" s="11">
        <v>3632</v>
      </c>
      <c r="M903" s="12">
        <f>ROUND(K903*L903,2)</f>
        <v>3632</v>
      </c>
    </row>
    <row r="904" spans="1:13" x14ac:dyDescent="0.25">
      <c r="A904" s="10"/>
      <c r="B904" s="10"/>
      <c r="C904" s="10"/>
      <c r="D904" s="13" t="s">
        <v>727</v>
      </c>
      <c r="E904" s="10"/>
      <c r="F904" s="10"/>
      <c r="G904" s="10"/>
      <c r="H904" s="10"/>
      <c r="I904" s="10"/>
      <c r="J904" s="10"/>
      <c r="K904" s="10"/>
      <c r="L904" s="10"/>
      <c r="M904" s="10"/>
    </row>
    <row r="905" spans="1:13" x14ac:dyDescent="0.25">
      <c r="A905" s="9" t="s">
        <v>696</v>
      </c>
      <c r="B905" s="9" t="s">
        <v>37</v>
      </c>
      <c r="C905" s="9" t="s">
        <v>38</v>
      </c>
      <c r="D905" s="13" t="s">
        <v>360</v>
      </c>
      <c r="E905" s="10"/>
      <c r="F905" s="10"/>
      <c r="G905" s="10"/>
      <c r="H905" s="10"/>
      <c r="I905" s="10"/>
      <c r="J905" s="10"/>
      <c r="K905" s="21">
        <v>16</v>
      </c>
      <c r="L905" s="11">
        <v>19.25</v>
      </c>
      <c r="M905" s="12">
        <f>ROUND(K905*L905,2)</f>
        <v>308</v>
      </c>
    </row>
    <row r="906" spans="1:13" x14ac:dyDescent="0.25">
      <c r="A906" s="10"/>
      <c r="B906" s="10"/>
      <c r="C906" s="10"/>
      <c r="D906" s="13" t="s">
        <v>360</v>
      </c>
      <c r="E906" s="10"/>
      <c r="F906" s="10"/>
      <c r="G906" s="10"/>
      <c r="H906" s="10"/>
      <c r="I906" s="10"/>
      <c r="J906" s="10"/>
      <c r="K906" s="10"/>
      <c r="L906" s="10"/>
      <c r="M906" s="10"/>
    </row>
    <row r="907" spans="1:13" x14ac:dyDescent="0.25">
      <c r="A907" s="9" t="s">
        <v>697</v>
      </c>
      <c r="B907" s="9" t="s">
        <v>37</v>
      </c>
      <c r="C907" s="9" t="s">
        <v>38</v>
      </c>
      <c r="D907" s="13" t="s">
        <v>362</v>
      </c>
      <c r="E907" s="10"/>
      <c r="F907" s="10"/>
      <c r="G907" s="10"/>
      <c r="H907" s="10"/>
      <c r="I907" s="10"/>
      <c r="J907" s="10"/>
      <c r="K907" s="21">
        <v>16</v>
      </c>
      <c r="L907" s="11">
        <v>18.010000000000002</v>
      </c>
      <c r="M907" s="12">
        <f>ROUND(K907*L907,2)</f>
        <v>288.16000000000003</v>
      </c>
    </row>
    <row r="908" spans="1:13" x14ac:dyDescent="0.25">
      <c r="A908" s="10"/>
      <c r="B908" s="10"/>
      <c r="C908" s="10"/>
      <c r="D908" s="13" t="s">
        <v>362</v>
      </c>
      <c r="E908" s="10"/>
      <c r="F908" s="10"/>
      <c r="G908" s="10"/>
      <c r="H908" s="10"/>
      <c r="I908" s="10"/>
      <c r="J908" s="10"/>
      <c r="K908" s="10"/>
      <c r="L908" s="10"/>
      <c r="M908" s="10"/>
    </row>
    <row r="909" spans="1:13" x14ac:dyDescent="0.25">
      <c r="A909" s="10"/>
      <c r="B909" s="10"/>
      <c r="C909" s="10"/>
      <c r="D909" s="30"/>
      <c r="E909" s="9" t="s">
        <v>674</v>
      </c>
      <c r="F909" s="22">
        <v>1</v>
      </c>
      <c r="G909" s="11">
        <v>0</v>
      </c>
      <c r="H909" s="11">
        <v>0</v>
      </c>
      <c r="I909" s="11">
        <v>0</v>
      </c>
      <c r="J909" s="12">
        <f>OR(F909&lt;&gt;0,G909&lt;&gt;0,H909&lt;&gt;0,I909&lt;&gt;0)*(F909 + (F909 = 0))*(G909 + (G909 = 0))*(H909 + (H909 = 0))*(I909 + (I909 = 0))</f>
        <v>1</v>
      </c>
      <c r="K909" s="10"/>
      <c r="L909" s="10"/>
      <c r="M909" s="10"/>
    </row>
    <row r="910" spans="1:13" x14ac:dyDescent="0.25">
      <c r="A910" s="10"/>
      <c r="B910" s="10"/>
      <c r="C910" s="10"/>
      <c r="D910" s="30"/>
      <c r="E910" s="10"/>
      <c r="F910" s="10"/>
      <c r="G910" s="10"/>
      <c r="H910" s="10"/>
      <c r="I910" s="10"/>
      <c r="J910" s="14" t="s">
        <v>728</v>
      </c>
      <c r="K910" s="16">
        <f>J909*1</f>
        <v>1</v>
      </c>
      <c r="L910" s="16">
        <f>M901+M903+M905+M907</f>
        <v>7080.16</v>
      </c>
      <c r="M910" s="16">
        <f>ROUND(K910*L910,2)</f>
        <v>7080.16</v>
      </c>
    </row>
    <row r="911" spans="1:13" ht="0.95" customHeight="1" x14ac:dyDescent="0.25">
      <c r="A911" s="17"/>
      <c r="B911" s="17"/>
      <c r="C911" s="17"/>
      <c r="D911" s="31"/>
      <c r="E911" s="17"/>
      <c r="F911" s="17"/>
      <c r="G911" s="17"/>
      <c r="H911" s="17"/>
      <c r="I911" s="17"/>
      <c r="J911" s="17"/>
      <c r="K911" s="17"/>
      <c r="L911" s="17"/>
      <c r="M911" s="17"/>
    </row>
    <row r="912" spans="1:13" x14ac:dyDescent="0.25">
      <c r="A912" s="10"/>
      <c r="B912" s="10"/>
      <c r="C912" s="10"/>
      <c r="D912" s="30"/>
      <c r="E912" s="10"/>
      <c r="F912" s="10"/>
      <c r="G912" s="10"/>
      <c r="H912" s="10"/>
      <c r="I912" s="10"/>
      <c r="J912" s="14" t="s">
        <v>729</v>
      </c>
      <c r="K912" s="11">
        <v>1</v>
      </c>
      <c r="L912" s="16">
        <f>M899</f>
        <v>7080.16</v>
      </c>
      <c r="M912" s="16">
        <f>ROUND(K912*L912,2)</f>
        <v>7080.16</v>
      </c>
    </row>
    <row r="913" spans="1:13" ht="0.95" customHeight="1" x14ac:dyDescent="0.25">
      <c r="A913" s="17"/>
      <c r="B913" s="17"/>
      <c r="C913" s="17"/>
      <c r="D913" s="31"/>
      <c r="E913" s="17"/>
      <c r="F913" s="17"/>
      <c r="G913" s="17"/>
      <c r="H913" s="17"/>
      <c r="I913" s="17"/>
      <c r="J913" s="17"/>
      <c r="K913" s="17"/>
      <c r="L913" s="17"/>
      <c r="M913" s="17"/>
    </row>
    <row r="914" spans="1:13" x14ac:dyDescent="0.25">
      <c r="A914" s="18" t="s">
        <v>730</v>
      </c>
      <c r="B914" s="18" t="s">
        <v>6</v>
      </c>
      <c r="C914" s="18" t="s">
        <v>7</v>
      </c>
      <c r="D914" s="32" t="s">
        <v>731</v>
      </c>
      <c r="E914" s="19"/>
      <c r="F914" s="19"/>
      <c r="G914" s="19"/>
      <c r="H914" s="19"/>
      <c r="I914" s="19"/>
      <c r="J914" s="19"/>
      <c r="K914" s="20">
        <f>K934</f>
        <v>1</v>
      </c>
      <c r="L914" s="20">
        <f>L934</f>
        <v>3013.85</v>
      </c>
      <c r="M914" s="20">
        <f>M934</f>
        <v>3013.85</v>
      </c>
    </row>
    <row r="915" spans="1:13" x14ac:dyDescent="0.25">
      <c r="A915" s="8" t="s">
        <v>732</v>
      </c>
      <c r="B915" s="9" t="s">
        <v>10</v>
      </c>
      <c r="C915" s="9" t="s">
        <v>11</v>
      </c>
      <c r="D915" s="13" t="s">
        <v>733</v>
      </c>
      <c r="E915" s="10"/>
      <c r="F915" s="10"/>
      <c r="G915" s="10"/>
      <c r="H915" s="10"/>
      <c r="I915" s="10"/>
      <c r="J915" s="10"/>
      <c r="K915" s="12">
        <f>K924</f>
        <v>1</v>
      </c>
      <c r="L915" s="12">
        <f>L924</f>
        <v>2486.4</v>
      </c>
      <c r="M915" s="12">
        <f>M924</f>
        <v>2486.4</v>
      </c>
    </row>
    <row r="916" spans="1:13" ht="213.75" x14ac:dyDescent="0.25">
      <c r="A916" s="10"/>
      <c r="B916" s="10"/>
      <c r="C916" s="10"/>
      <c r="D916" s="13" t="s">
        <v>734</v>
      </c>
      <c r="E916" s="10"/>
      <c r="F916" s="10"/>
      <c r="G916" s="10"/>
      <c r="H916" s="10"/>
      <c r="I916" s="10"/>
      <c r="J916" s="10"/>
      <c r="K916" s="10"/>
      <c r="L916" s="10"/>
      <c r="M916" s="10"/>
    </row>
    <row r="917" spans="1:13" ht="33.75" x14ac:dyDescent="0.25">
      <c r="A917" s="9" t="s">
        <v>735</v>
      </c>
      <c r="B917" s="9" t="s">
        <v>30</v>
      </c>
      <c r="C917" s="9" t="s">
        <v>11</v>
      </c>
      <c r="D917" s="13" t="s">
        <v>736</v>
      </c>
      <c r="E917" s="10"/>
      <c r="F917" s="10"/>
      <c r="G917" s="10"/>
      <c r="H917" s="10"/>
      <c r="I917" s="10"/>
      <c r="J917" s="10"/>
      <c r="K917" s="21">
        <v>1</v>
      </c>
      <c r="L917" s="11">
        <v>2385.2199999999998</v>
      </c>
      <c r="M917" s="12">
        <f>ROUND(K917*L917,2)</f>
        <v>2385.2199999999998</v>
      </c>
    </row>
    <row r="918" spans="1:13" ht="112.5" x14ac:dyDescent="0.25">
      <c r="A918" s="10"/>
      <c r="B918" s="10"/>
      <c r="C918" s="10"/>
      <c r="D918" s="13" t="s">
        <v>737</v>
      </c>
      <c r="E918" s="10"/>
      <c r="F918" s="10"/>
      <c r="G918" s="10"/>
      <c r="H918" s="10"/>
      <c r="I918" s="10"/>
      <c r="J918" s="10"/>
      <c r="K918" s="10"/>
      <c r="L918" s="10"/>
      <c r="M918" s="10"/>
    </row>
    <row r="919" spans="1:13" x14ac:dyDescent="0.25">
      <c r="A919" s="9" t="s">
        <v>738</v>
      </c>
      <c r="B919" s="9" t="s">
        <v>37</v>
      </c>
      <c r="C919" s="9" t="s">
        <v>38</v>
      </c>
      <c r="D919" s="13" t="s">
        <v>739</v>
      </c>
      <c r="E919" s="10"/>
      <c r="F919" s="10"/>
      <c r="G919" s="10"/>
      <c r="H919" s="10"/>
      <c r="I919" s="10"/>
      <c r="J919" s="10"/>
      <c r="K919" s="21">
        <v>1.1990000000000001</v>
      </c>
      <c r="L919" s="11">
        <v>22.74</v>
      </c>
      <c r="M919" s="12">
        <f>ROUND(K919*L919,2)</f>
        <v>27.27</v>
      </c>
    </row>
    <row r="920" spans="1:13" x14ac:dyDescent="0.25">
      <c r="A920" s="10"/>
      <c r="B920" s="10"/>
      <c r="C920" s="10"/>
      <c r="D920" s="13" t="s">
        <v>739</v>
      </c>
      <c r="E920" s="10"/>
      <c r="F920" s="10"/>
      <c r="G920" s="10"/>
      <c r="H920" s="10"/>
      <c r="I920" s="10"/>
      <c r="J920" s="10"/>
      <c r="K920" s="10"/>
      <c r="L920" s="10"/>
      <c r="M920" s="10"/>
    </row>
    <row r="921" spans="1:13" x14ac:dyDescent="0.25">
      <c r="A921" s="9" t="s">
        <v>740</v>
      </c>
      <c r="B921" s="9" t="s">
        <v>37</v>
      </c>
      <c r="C921" s="9" t="s">
        <v>38</v>
      </c>
      <c r="D921" s="13" t="s">
        <v>741</v>
      </c>
      <c r="E921" s="10"/>
      <c r="F921" s="10"/>
      <c r="G921" s="10"/>
      <c r="H921" s="10"/>
      <c r="I921" s="10"/>
      <c r="J921" s="10"/>
      <c r="K921" s="21">
        <v>1.1990000000000001</v>
      </c>
      <c r="L921" s="11">
        <v>20.98</v>
      </c>
      <c r="M921" s="12">
        <f>ROUND(K921*L921,2)</f>
        <v>25.16</v>
      </c>
    </row>
    <row r="922" spans="1:13" x14ac:dyDescent="0.25">
      <c r="A922" s="10"/>
      <c r="B922" s="10"/>
      <c r="C922" s="10"/>
      <c r="D922" s="13" t="s">
        <v>741</v>
      </c>
      <c r="E922" s="10"/>
      <c r="F922" s="10"/>
      <c r="G922" s="10"/>
      <c r="H922" s="10"/>
      <c r="I922" s="10"/>
      <c r="J922" s="10"/>
      <c r="K922" s="10"/>
      <c r="L922" s="10"/>
      <c r="M922" s="10"/>
    </row>
    <row r="923" spans="1:13" x14ac:dyDescent="0.25">
      <c r="A923" s="9" t="s">
        <v>42</v>
      </c>
      <c r="B923" s="9" t="s">
        <v>43</v>
      </c>
      <c r="C923" s="9" t="s">
        <v>44</v>
      </c>
      <c r="D923" s="13" t="s">
        <v>45</v>
      </c>
      <c r="E923" s="10"/>
      <c r="F923" s="10"/>
      <c r="G923" s="10"/>
      <c r="H923" s="10"/>
      <c r="I923" s="10"/>
      <c r="J923" s="10"/>
      <c r="K923" s="21">
        <v>24.376999999999999</v>
      </c>
      <c r="L923" s="11">
        <v>2</v>
      </c>
      <c r="M923" s="12">
        <f>ROUND(K923*L923,2)</f>
        <v>48.75</v>
      </c>
    </row>
    <row r="924" spans="1:13" x14ac:dyDescent="0.25">
      <c r="A924" s="10"/>
      <c r="B924" s="10"/>
      <c r="C924" s="10"/>
      <c r="D924" s="30"/>
      <c r="E924" s="10"/>
      <c r="F924" s="10"/>
      <c r="G924" s="10"/>
      <c r="H924" s="10"/>
      <c r="I924" s="10"/>
      <c r="J924" s="14" t="s">
        <v>742</v>
      </c>
      <c r="K924" s="11">
        <v>1</v>
      </c>
      <c r="L924" s="16">
        <f>M917+M919+M921+M923</f>
        <v>2486.4</v>
      </c>
      <c r="M924" s="16">
        <f>ROUND(K924*L924,2)</f>
        <v>2486.4</v>
      </c>
    </row>
    <row r="925" spans="1:13" ht="0.95" customHeight="1" x14ac:dyDescent="0.25">
      <c r="A925" s="17"/>
      <c r="B925" s="17"/>
      <c r="C925" s="17"/>
      <c r="D925" s="31"/>
      <c r="E925" s="17"/>
      <c r="F925" s="17"/>
      <c r="G925" s="17"/>
      <c r="H925" s="17"/>
      <c r="I925" s="17"/>
      <c r="J925" s="17"/>
      <c r="K925" s="17"/>
      <c r="L925" s="17"/>
      <c r="M925" s="17"/>
    </row>
    <row r="926" spans="1:13" x14ac:dyDescent="0.25">
      <c r="A926" s="8" t="s">
        <v>743</v>
      </c>
      <c r="B926" s="9" t="s">
        <v>10</v>
      </c>
      <c r="C926" s="9" t="s">
        <v>26</v>
      </c>
      <c r="D926" s="13" t="s">
        <v>744</v>
      </c>
      <c r="E926" s="10"/>
      <c r="F926" s="10"/>
      <c r="G926" s="10"/>
      <c r="H926" s="10"/>
      <c r="I926" s="10"/>
      <c r="J926" s="10"/>
      <c r="K926" s="12">
        <f>K932</f>
        <v>11</v>
      </c>
      <c r="L926" s="12">
        <f>L932</f>
        <v>47.95</v>
      </c>
      <c r="M926" s="12">
        <f>M932</f>
        <v>527.45000000000005</v>
      </c>
    </row>
    <row r="927" spans="1:13" ht="157.5" x14ac:dyDescent="0.25">
      <c r="A927" s="10"/>
      <c r="B927" s="10"/>
      <c r="C927" s="10"/>
      <c r="D927" s="13" t="s">
        <v>745</v>
      </c>
      <c r="E927" s="10"/>
      <c r="F927" s="10"/>
      <c r="G927" s="10"/>
      <c r="H927" s="10"/>
      <c r="I927" s="10"/>
      <c r="J927" s="10"/>
      <c r="K927" s="10"/>
      <c r="L927" s="10"/>
      <c r="M927" s="10"/>
    </row>
    <row r="928" spans="1:13" x14ac:dyDescent="0.25">
      <c r="A928" s="9" t="s">
        <v>746</v>
      </c>
      <c r="B928" s="9" t="s">
        <v>30</v>
      </c>
      <c r="C928" s="9" t="s">
        <v>26</v>
      </c>
      <c r="D928" s="13" t="s">
        <v>747</v>
      </c>
      <c r="E928" s="10"/>
      <c r="F928" s="10"/>
      <c r="G928" s="10"/>
      <c r="H928" s="10"/>
      <c r="I928" s="10"/>
      <c r="J928" s="10"/>
      <c r="K928" s="21">
        <v>1</v>
      </c>
      <c r="L928" s="11">
        <v>29.38</v>
      </c>
      <c r="M928" s="12">
        <f>ROUND(K928*L928,2)</f>
        <v>29.38</v>
      </c>
    </row>
    <row r="929" spans="1:13" x14ac:dyDescent="0.25">
      <c r="A929" s="9" t="s">
        <v>748</v>
      </c>
      <c r="B929" s="9" t="s">
        <v>43</v>
      </c>
      <c r="C929" s="9" t="s">
        <v>44</v>
      </c>
      <c r="D929" s="13" t="s">
        <v>358</v>
      </c>
      <c r="E929" s="10"/>
      <c r="F929" s="10"/>
      <c r="G929" s="10"/>
      <c r="H929" s="10"/>
      <c r="I929" s="10"/>
      <c r="J929" s="10"/>
      <c r="K929" s="21">
        <v>0.29399999999999998</v>
      </c>
      <c r="L929" s="11">
        <v>35.24</v>
      </c>
      <c r="M929" s="12">
        <f>ROUND(K929*L929,2)</f>
        <v>10.36</v>
      </c>
    </row>
    <row r="930" spans="1:13" x14ac:dyDescent="0.25">
      <c r="A930" s="9" t="s">
        <v>359</v>
      </c>
      <c r="B930" s="9" t="s">
        <v>37</v>
      </c>
      <c r="C930" s="9" t="s">
        <v>38</v>
      </c>
      <c r="D930" s="13" t="s">
        <v>360</v>
      </c>
      <c r="E930" s="10"/>
      <c r="F930" s="10"/>
      <c r="G930" s="10"/>
      <c r="H930" s="10"/>
      <c r="I930" s="10"/>
      <c r="J930" s="10"/>
      <c r="K930" s="21">
        <v>0.2</v>
      </c>
      <c r="L930" s="11">
        <v>21.61</v>
      </c>
      <c r="M930" s="12">
        <f>ROUND(K930*L930,2)</f>
        <v>4.32</v>
      </c>
    </row>
    <row r="931" spans="1:13" x14ac:dyDescent="0.25">
      <c r="A931" s="9" t="s">
        <v>361</v>
      </c>
      <c r="B931" s="9" t="s">
        <v>37</v>
      </c>
      <c r="C931" s="9" t="s">
        <v>38</v>
      </c>
      <c r="D931" s="13" t="s">
        <v>362</v>
      </c>
      <c r="E931" s="10"/>
      <c r="F931" s="10"/>
      <c r="G931" s="10"/>
      <c r="H931" s="10"/>
      <c r="I931" s="10"/>
      <c r="J931" s="10"/>
      <c r="K931" s="21">
        <v>0.2</v>
      </c>
      <c r="L931" s="11">
        <v>19.45</v>
      </c>
      <c r="M931" s="12">
        <f>ROUND(K931*L931,2)</f>
        <v>3.89</v>
      </c>
    </row>
    <row r="932" spans="1:13" x14ac:dyDescent="0.25">
      <c r="A932" s="10"/>
      <c r="B932" s="10"/>
      <c r="C932" s="10"/>
      <c r="D932" s="30"/>
      <c r="E932" s="10"/>
      <c r="F932" s="10"/>
      <c r="G932" s="10"/>
      <c r="H932" s="10"/>
      <c r="I932" s="10"/>
      <c r="J932" s="14" t="s">
        <v>749</v>
      </c>
      <c r="K932" s="11">
        <v>11</v>
      </c>
      <c r="L932" s="16">
        <f>SUM(M928:M931)</f>
        <v>47.95</v>
      </c>
      <c r="M932" s="16">
        <f>ROUND(K932*L932,2)</f>
        <v>527.45000000000005</v>
      </c>
    </row>
    <row r="933" spans="1:13" ht="0.95" customHeight="1" x14ac:dyDescent="0.25">
      <c r="A933" s="17"/>
      <c r="B933" s="17"/>
      <c r="C933" s="17"/>
      <c r="D933" s="31"/>
      <c r="E933" s="17"/>
      <c r="F933" s="17"/>
      <c r="G933" s="17"/>
      <c r="H933" s="17"/>
      <c r="I933" s="17"/>
      <c r="J933" s="17"/>
      <c r="K933" s="17"/>
      <c r="L933" s="17"/>
      <c r="M933" s="17"/>
    </row>
    <row r="934" spans="1:13" x14ac:dyDescent="0.25">
      <c r="A934" s="10"/>
      <c r="B934" s="10"/>
      <c r="C934" s="10"/>
      <c r="D934" s="30"/>
      <c r="E934" s="10"/>
      <c r="F934" s="10"/>
      <c r="G934" s="10"/>
      <c r="H934" s="10"/>
      <c r="I934" s="10"/>
      <c r="J934" s="14" t="s">
        <v>750</v>
      </c>
      <c r="K934" s="11">
        <v>1</v>
      </c>
      <c r="L934" s="16">
        <f>M915+M926</f>
        <v>3013.85</v>
      </c>
      <c r="M934" s="16">
        <f>ROUND(K934*L934,2)</f>
        <v>3013.85</v>
      </c>
    </row>
    <row r="935" spans="1:13" ht="0.95" customHeight="1" x14ac:dyDescent="0.25">
      <c r="A935" s="17"/>
      <c r="B935" s="17"/>
      <c r="C935" s="17"/>
      <c r="D935" s="31"/>
      <c r="E935" s="17"/>
      <c r="F935" s="17"/>
      <c r="G935" s="17"/>
      <c r="H935" s="17"/>
      <c r="I935" s="17"/>
      <c r="J935" s="17"/>
      <c r="K935" s="17"/>
      <c r="L935" s="17"/>
      <c r="M935" s="17"/>
    </row>
    <row r="936" spans="1:13" x14ac:dyDescent="0.25">
      <c r="A936" s="18" t="s">
        <v>751</v>
      </c>
      <c r="B936" s="18" t="s">
        <v>6</v>
      </c>
      <c r="C936" s="18" t="s">
        <v>7</v>
      </c>
      <c r="D936" s="32" t="s">
        <v>752</v>
      </c>
      <c r="E936" s="19"/>
      <c r="F936" s="19"/>
      <c r="G936" s="19"/>
      <c r="H936" s="19"/>
      <c r="I936" s="19"/>
      <c r="J936" s="19"/>
      <c r="K936" s="20">
        <f>K955</f>
        <v>1</v>
      </c>
      <c r="L936" s="20">
        <f>L955</f>
        <v>10689.22</v>
      </c>
      <c r="M936" s="20">
        <f>M955</f>
        <v>10689.22</v>
      </c>
    </row>
    <row r="937" spans="1:13" x14ac:dyDescent="0.25">
      <c r="A937" s="8" t="s">
        <v>352</v>
      </c>
      <c r="B937" s="9" t="s">
        <v>10</v>
      </c>
      <c r="C937" s="9" t="s">
        <v>26</v>
      </c>
      <c r="D937" s="13" t="s">
        <v>353</v>
      </c>
      <c r="E937" s="10"/>
      <c r="F937" s="10"/>
      <c r="G937" s="10"/>
      <c r="H937" s="10"/>
      <c r="I937" s="10"/>
      <c r="J937" s="10"/>
      <c r="K937" s="12">
        <f>K944</f>
        <v>15</v>
      </c>
      <c r="L937" s="12">
        <f>L944</f>
        <v>109.42</v>
      </c>
      <c r="M937" s="12">
        <f>M944</f>
        <v>1641.3</v>
      </c>
    </row>
    <row r="938" spans="1:13" ht="157.5" x14ac:dyDescent="0.25">
      <c r="A938" s="10"/>
      <c r="B938" s="10"/>
      <c r="C938" s="10"/>
      <c r="D938" s="13" t="s">
        <v>354</v>
      </c>
      <c r="E938" s="10"/>
      <c r="F938" s="10"/>
      <c r="G938" s="10"/>
      <c r="H938" s="10"/>
      <c r="I938" s="10"/>
      <c r="J938" s="10"/>
      <c r="K938" s="10"/>
      <c r="L938" s="10"/>
      <c r="M938" s="10"/>
    </row>
    <row r="939" spans="1:13" x14ac:dyDescent="0.25">
      <c r="A939" s="9" t="s">
        <v>355</v>
      </c>
      <c r="B939" s="9" t="s">
        <v>30</v>
      </c>
      <c r="C939" s="9" t="s">
        <v>26</v>
      </c>
      <c r="D939" s="13" t="s">
        <v>356</v>
      </c>
      <c r="E939" s="10"/>
      <c r="F939" s="10"/>
      <c r="G939" s="10"/>
      <c r="H939" s="10"/>
      <c r="I939" s="10"/>
      <c r="J939" s="10"/>
      <c r="K939" s="21">
        <v>1</v>
      </c>
      <c r="L939" s="11">
        <v>73.900000000000006</v>
      </c>
      <c r="M939" s="12">
        <f>ROUND(K939*L939,2)</f>
        <v>73.900000000000006</v>
      </c>
    </row>
    <row r="940" spans="1:13" x14ac:dyDescent="0.25">
      <c r="A940" s="9" t="s">
        <v>357</v>
      </c>
      <c r="B940" s="9" t="s">
        <v>43</v>
      </c>
      <c r="C940" s="9" t="s">
        <v>44</v>
      </c>
      <c r="D940" s="13" t="s">
        <v>358</v>
      </c>
      <c r="E940" s="10"/>
      <c r="F940" s="10"/>
      <c r="G940" s="10"/>
      <c r="H940" s="10"/>
      <c r="I940" s="10"/>
      <c r="J940" s="10"/>
      <c r="K940" s="21">
        <v>0.73899999999999999</v>
      </c>
      <c r="L940" s="11">
        <v>35.840000000000003</v>
      </c>
      <c r="M940" s="12">
        <f>ROUND(K940*L940,2)</f>
        <v>26.49</v>
      </c>
    </row>
    <row r="941" spans="1:13" x14ac:dyDescent="0.25">
      <c r="A941" s="9" t="s">
        <v>359</v>
      </c>
      <c r="B941" s="9" t="s">
        <v>37</v>
      </c>
      <c r="C941" s="9" t="s">
        <v>38</v>
      </c>
      <c r="D941" s="13" t="s">
        <v>360</v>
      </c>
      <c r="E941" s="10"/>
      <c r="F941" s="10"/>
      <c r="G941" s="10"/>
      <c r="H941" s="10"/>
      <c r="I941" s="10"/>
      <c r="J941" s="10"/>
      <c r="K941" s="21">
        <v>0.22</v>
      </c>
      <c r="L941" s="11">
        <v>21.61</v>
      </c>
      <c r="M941" s="12">
        <f>ROUND(K941*L941,2)</f>
        <v>4.75</v>
      </c>
    </row>
    <row r="942" spans="1:13" x14ac:dyDescent="0.25">
      <c r="A942" s="9" t="s">
        <v>361</v>
      </c>
      <c r="B942" s="9" t="s">
        <v>37</v>
      </c>
      <c r="C942" s="9" t="s">
        <v>38</v>
      </c>
      <c r="D942" s="13" t="s">
        <v>362</v>
      </c>
      <c r="E942" s="10"/>
      <c r="F942" s="10"/>
      <c r="G942" s="10"/>
      <c r="H942" s="10"/>
      <c r="I942" s="10"/>
      <c r="J942" s="10"/>
      <c r="K942" s="21">
        <v>0.22</v>
      </c>
      <c r="L942" s="11">
        <v>19.45</v>
      </c>
      <c r="M942" s="12">
        <f>ROUND(K942*L942,2)</f>
        <v>4.28</v>
      </c>
    </row>
    <row r="943" spans="1:13" x14ac:dyDescent="0.25">
      <c r="A943" s="10"/>
      <c r="B943" s="10"/>
      <c r="C943" s="10"/>
      <c r="D943" s="30"/>
      <c r="E943" s="9" t="s">
        <v>7</v>
      </c>
      <c r="F943" s="22">
        <v>1</v>
      </c>
      <c r="G943" s="11">
        <v>15</v>
      </c>
      <c r="H943" s="11">
        <v>0</v>
      </c>
      <c r="I943" s="11">
        <v>0</v>
      </c>
      <c r="J943" s="12">
        <f>OR(F943&lt;&gt;0,G943&lt;&gt;0,H943&lt;&gt;0,I943&lt;&gt;0)*(F943 + (F943 = 0))*(G943 + (G943 = 0))*(H943 + (H943 = 0))*(I943 + (I943 = 0))</f>
        <v>15</v>
      </c>
      <c r="K943" s="10"/>
      <c r="L943" s="10"/>
      <c r="M943" s="10"/>
    </row>
    <row r="944" spans="1:13" x14ac:dyDescent="0.25">
      <c r="A944" s="10"/>
      <c r="B944" s="10"/>
      <c r="C944" s="10"/>
      <c r="D944" s="30"/>
      <c r="E944" s="10"/>
      <c r="F944" s="10"/>
      <c r="G944" s="10"/>
      <c r="H944" s="10"/>
      <c r="I944" s="10"/>
      <c r="J944" s="14" t="s">
        <v>363</v>
      </c>
      <c r="K944" s="16">
        <f>J943</f>
        <v>15</v>
      </c>
      <c r="L944" s="16">
        <f>SUM(M939:M942)</f>
        <v>109.42</v>
      </c>
      <c r="M944" s="16">
        <f>ROUND(K944*L944,2)</f>
        <v>1641.3</v>
      </c>
    </row>
    <row r="945" spans="1:13" ht="0.95" customHeight="1" x14ac:dyDescent="0.25">
      <c r="A945" s="17"/>
      <c r="B945" s="17"/>
      <c r="C945" s="17"/>
      <c r="D945" s="31"/>
      <c r="E945" s="17"/>
      <c r="F945" s="17"/>
      <c r="G945" s="17"/>
      <c r="H945" s="17"/>
      <c r="I945" s="17"/>
      <c r="J945" s="17"/>
      <c r="K945" s="17"/>
      <c r="L945" s="17"/>
      <c r="M945" s="17"/>
    </row>
    <row r="946" spans="1:13" x14ac:dyDescent="0.25">
      <c r="A946" s="8" t="s">
        <v>374</v>
      </c>
      <c r="B946" s="9" t="s">
        <v>10</v>
      </c>
      <c r="C946" s="9" t="s">
        <v>26</v>
      </c>
      <c r="D946" s="13" t="s">
        <v>375</v>
      </c>
      <c r="E946" s="10"/>
      <c r="F946" s="10"/>
      <c r="G946" s="10"/>
      <c r="H946" s="10"/>
      <c r="I946" s="10"/>
      <c r="J946" s="10"/>
      <c r="K946" s="12">
        <f>K953</f>
        <v>107</v>
      </c>
      <c r="L946" s="12">
        <f>L953</f>
        <v>84.56</v>
      </c>
      <c r="M946" s="12">
        <f>M953</f>
        <v>9047.92</v>
      </c>
    </row>
    <row r="947" spans="1:13" ht="157.5" x14ac:dyDescent="0.25">
      <c r="A947" s="10"/>
      <c r="B947" s="10"/>
      <c r="C947" s="10"/>
      <c r="D947" s="13" t="s">
        <v>376</v>
      </c>
      <c r="E947" s="10"/>
      <c r="F947" s="10"/>
      <c r="G947" s="10"/>
      <c r="H947" s="10"/>
      <c r="I947" s="10"/>
      <c r="J947" s="10"/>
      <c r="K947" s="10"/>
      <c r="L947" s="10"/>
      <c r="M947" s="10"/>
    </row>
    <row r="948" spans="1:13" x14ac:dyDescent="0.25">
      <c r="A948" s="9" t="s">
        <v>377</v>
      </c>
      <c r="B948" s="9" t="s">
        <v>30</v>
      </c>
      <c r="C948" s="9" t="s">
        <v>26</v>
      </c>
      <c r="D948" s="13" t="s">
        <v>378</v>
      </c>
      <c r="E948" s="10"/>
      <c r="F948" s="10"/>
      <c r="G948" s="10"/>
      <c r="H948" s="10"/>
      <c r="I948" s="10"/>
      <c r="J948" s="10"/>
      <c r="K948" s="21">
        <v>1</v>
      </c>
      <c r="L948" s="11">
        <v>56.34</v>
      </c>
      <c r="M948" s="12">
        <f>ROUND(K948*L948,2)</f>
        <v>56.34</v>
      </c>
    </row>
    <row r="949" spans="1:13" x14ac:dyDescent="0.25">
      <c r="A949" s="9" t="s">
        <v>379</v>
      </c>
      <c r="B949" s="9" t="s">
        <v>43</v>
      </c>
      <c r="C949" s="9" t="s">
        <v>44</v>
      </c>
      <c r="D949" s="13" t="s">
        <v>358</v>
      </c>
      <c r="E949" s="10"/>
      <c r="F949" s="10"/>
      <c r="G949" s="10"/>
      <c r="H949" s="10"/>
      <c r="I949" s="10"/>
      <c r="J949" s="10"/>
      <c r="K949" s="21">
        <v>0.56299999999999994</v>
      </c>
      <c r="L949" s="11">
        <v>35.54</v>
      </c>
      <c r="M949" s="12">
        <f>ROUND(K949*L949,2)</f>
        <v>20.010000000000002</v>
      </c>
    </row>
    <row r="950" spans="1:13" x14ac:dyDescent="0.25">
      <c r="A950" s="9" t="s">
        <v>359</v>
      </c>
      <c r="B950" s="9" t="s">
        <v>37</v>
      </c>
      <c r="C950" s="9" t="s">
        <v>38</v>
      </c>
      <c r="D950" s="13" t="s">
        <v>360</v>
      </c>
      <c r="E950" s="10"/>
      <c r="F950" s="10"/>
      <c r="G950" s="10"/>
      <c r="H950" s="10"/>
      <c r="I950" s="10"/>
      <c r="J950" s="10"/>
      <c r="K950" s="21">
        <v>0.2</v>
      </c>
      <c r="L950" s="11">
        <v>21.61</v>
      </c>
      <c r="M950" s="12">
        <f>ROUND(K950*L950,2)</f>
        <v>4.32</v>
      </c>
    </row>
    <row r="951" spans="1:13" x14ac:dyDescent="0.25">
      <c r="A951" s="9" t="s">
        <v>361</v>
      </c>
      <c r="B951" s="9" t="s">
        <v>37</v>
      </c>
      <c r="C951" s="9" t="s">
        <v>38</v>
      </c>
      <c r="D951" s="13" t="s">
        <v>362</v>
      </c>
      <c r="E951" s="10"/>
      <c r="F951" s="10"/>
      <c r="G951" s="10"/>
      <c r="H951" s="10"/>
      <c r="I951" s="10"/>
      <c r="J951" s="10"/>
      <c r="K951" s="21">
        <v>0.2</v>
      </c>
      <c r="L951" s="11">
        <v>19.45</v>
      </c>
      <c r="M951" s="12">
        <f>ROUND(K951*L951,2)</f>
        <v>3.89</v>
      </c>
    </row>
    <row r="952" spans="1:13" x14ac:dyDescent="0.25">
      <c r="A952" s="10"/>
      <c r="B952" s="10"/>
      <c r="C952" s="10"/>
      <c r="D952" s="30"/>
      <c r="E952" s="9" t="s">
        <v>7</v>
      </c>
      <c r="F952" s="22">
        <v>1</v>
      </c>
      <c r="G952" s="11">
        <v>107</v>
      </c>
      <c r="H952" s="11">
        <v>0</v>
      </c>
      <c r="I952" s="11">
        <v>0</v>
      </c>
      <c r="J952" s="12">
        <f>OR(F952&lt;&gt;0,G952&lt;&gt;0,H952&lt;&gt;0,I952&lt;&gt;0)*(F952 + (F952 = 0))*(G952 + (G952 = 0))*(H952 + (H952 = 0))*(I952 + (I952 = 0))</f>
        <v>107</v>
      </c>
      <c r="K952" s="10"/>
      <c r="L952" s="10"/>
      <c r="M952" s="10"/>
    </row>
    <row r="953" spans="1:13" x14ac:dyDescent="0.25">
      <c r="A953" s="10"/>
      <c r="B953" s="10"/>
      <c r="C953" s="10"/>
      <c r="D953" s="30"/>
      <c r="E953" s="10"/>
      <c r="F953" s="10"/>
      <c r="G953" s="10"/>
      <c r="H953" s="10"/>
      <c r="I953" s="10"/>
      <c r="J953" s="14" t="s">
        <v>380</v>
      </c>
      <c r="K953" s="16">
        <f>J952</f>
        <v>107</v>
      </c>
      <c r="L953" s="16">
        <f>SUM(M948:M951)</f>
        <v>84.56</v>
      </c>
      <c r="M953" s="16">
        <f>ROUND(K953*L953,2)</f>
        <v>9047.92</v>
      </c>
    </row>
    <row r="954" spans="1:13" ht="0.95" customHeight="1" x14ac:dyDescent="0.25">
      <c r="A954" s="17"/>
      <c r="B954" s="17"/>
      <c r="C954" s="17"/>
      <c r="D954" s="31"/>
      <c r="E954" s="17"/>
      <c r="F954" s="17"/>
      <c r="G954" s="17"/>
      <c r="H954" s="17"/>
      <c r="I954" s="17"/>
      <c r="J954" s="17"/>
      <c r="K954" s="17"/>
      <c r="L954" s="17"/>
      <c r="M954" s="17"/>
    </row>
    <row r="955" spans="1:13" x14ac:dyDescent="0.25">
      <c r="A955" s="10"/>
      <c r="B955" s="10"/>
      <c r="C955" s="10"/>
      <c r="D955" s="30"/>
      <c r="E955" s="10"/>
      <c r="F955" s="10"/>
      <c r="G955" s="10"/>
      <c r="H955" s="10"/>
      <c r="I955" s="10"/>
      <c r="J955" s="14" t="s">
        <v>753</v>
      </c>
      <c r="K955" s="11">
        <v>1</v>
      </c>
      <c r="L955" s="16">
        <f>M937+M946</f>
        <v>10689.22</v>
      </c>
      <c r="M955" s="16">
        <f>ROUND(K955*L955,2)</f>
        <v>10689.22</v>
      </c>
    </row>
    <row r="956" spans="1:13" ht="0.95" customHeight="1" x14ac:dyDescent="0.25">
      <c r="A956" s="17"/>
      <c r="B956" s="17"/>
      <c r="C956" s="17"/>
      <c r="D956" s="31"/>
      <c r="E956" s="17"/>
      <c r="F956" s="17"/>
      <c r="G956" s="17"/>
      <c r="H956" s="17"/>
      <c r="I956" s="17"/>
      <c r="J956" s="17"/>
      <c r="K956" s="17"/>
      <c r="L956" s="17"/>
      <c r="M956" s="17"/>
    </row>
    <row r="957" spans="1:13" x14ac:dyDescent="0.25">
      <c r="A957" s="18" t="s">
        <v>754</v>
      </c>
      <c r="B957" s="18" t="s">
        <v>6</v>
      </c>
      <c r="C957" s="18" t="s">
        <v>7</v>
      </c>
      <c r="D957" s="32" t="s">
        <v>755</v>
      </c>
      <c r="E957" s="19"/>
      <c r="F957" s="19"/>
      <c r="G957" s="19"/>
      <c r="H957" s="19"/>
      <c r="I957" s="19"/>
      <c r="J957" s="19"/>
      <c r="K957" s="20">
        <f>K1097</f>
        <v>1</v>
      </c>
      <c r="L957" s="20">
        <f>L1097</f>
        <v>6210.22</v>
      </c>
      <c r="M957" s="20">
        <f>M1097</f>
        <v>6210.22</v>
      </c>
    </row>
    <row r="958" spans="1:13" ht="22.5" x14ac:dyDescent="0.25">
      <c r="A958" s="8" t="s">
        <v>756</v>
      </c>
      <c r="B958" s="9" t="s">
        <v>10</v>
      </c>
      <c r="C958" s="9" t="s">
        <v>108</v>
      </c>
      <c r="D958" s="13" t="s">
        <v>757</v>
      </c>
      <c r="E958" s="10"/>
      <c r="F958" s="10"/>
      <c r="G958" s="10"/>
      <c r="H958" s="10"/>
      <c r="I958" s="10"/>
      <c r="J958" s="10"/>
      <c r="K958" s="12">
        <f>K966</f>
        <v>123</v>
      </c>
      <c r="L958" s="12">
        <f>L966</f>
        <v>20.46</v>
      </c>
      <c r="M958" s="12">
        <f>M966</f>
        <v>2516.58</v>
      </c>
    </row>
    <row r="959" spans="1:13" ht="225" x14ac:dyDescent="0.25">
      <c r="A959" s="10"/>
      <c r="B959" s="10"/>
      <c r="C959" s="10"/>
      <c r="D959" s="13" t="s">
        <v>758</v>
      </c>
      <c r="E959" s="10"/>
      <c r="F959" s="10"/>
      <c r="G959" s="10"/>
      <c r="H959" s="10"/>
      <c r="I959" s="10"/>
      <c r="J959" s="10"/>
      <c r="K959" s="10"/>
      <c r="L959" s="10"/>
      <c r="M959" s="10"/>
    </row>
    <row r="960" spans="1:13" x14ac:dyDescent="0.25">
      <c r="A960" s="9" t="s">
        <v>759</v>
      </c>
      <c r="B960" s="9" t="s">
        <v>10</v>
      </c>
      <c r="C960" s="9" t="s">
        <v>108</v>
      </c>
      <c r="D960" s="13" t="s">
        <v>760</v>
      </c>
      <c r="E960" s="10"/>
      <c r="F960" s="10"/>
      <c r="G960" s="10"/>
      <c r="H960" s="10"/>
      <c r="I960" s="10"/>
      <c r="J960" s="10"/>
      <c r="K960" s="21">
        <v>1</v>
      </c>
      <c r="L960" s="11">
        <v>14.87</v>
      </c>
      <c r="M960" s="12">
        <f>ROUND(K960*L960,2)</f>
        <v>14.87</v>
      </c>
    </row>
    <row r="961" spans="1:13" x14ac:dyDescent="0.25">
      <c r="A961" s="10"/>
      <c r="B961" s="10"/>
      <c r="C961" s="10"/>
      <c r="D961" s="13" t="s">
        <v>760</v>
      </c>
      <c r="E961" s="10"/>
      <c r="F961" s="10"/>
      <c r="G961" s="10"/>
      <c r="H961" s="10"/>
      <c r="I961" s="10"/>
      <c r="J961" s="10"/>
      <c r="K961" s="10"/>
      <c r="L961" s="10"/>
      <c r="M961" s="10"/>
    </row>
    <row r="962" spans="1:13" x14ac:dyDescent="0.25">
      <c r="A962" s="9" t="s">
        <v>697</v>
      </c>
      <c r="B962" s="9" t="s">
        <v>37</v>
      </c>
      <c r="C962" s="9" t="s">
        <v>38</v>
      </c>
      <c r="D962" s="13" t="s">
        <v>362</v>
      </c>
      <c r="E962" s="10"/>
      <c r="F962" s="10"/>
      <c r="G962" s="10"/>
      <c r="H962" s="10"/>
      <c r="I962" s="10"/>
      <c r="J962" s="10"/>
      <c r="K962" s="21">
        <v>0.15</v>
      </c>
      <c r="L962" s="11">
        <v>18.010000000000002</v>
      </c>
      <c r="M962" s="12">
        <f>ROUND(K962*L962,2)</f>
        <v>2.7</v>
      </c>
    </row>
    <row r="963" spans="1:13" x14ac:dyDescent="0.25">
      <c r="A963" s="10"/>
      <c r="B963" s="10"/>
      <c r="C963" s="10"/>
      <c r="D963" s="13" t="s">
        <v>362</v>
      </c>
      <c r="E963" s="10"/>
      <c r="F963" s="10"/>
      <c r="G963" s="10"/>
      <c r="H963" s="10"/>
      <c r="I963" s="10"/>
      <c r="J963" s="10"/>
      <c r="K963" s="10"/>
      <c r="L963" s="10"/>
      <c r="M963" s="10"/>
    </row>
    <row r="964" spans="1:13" x14ac:dyDescent="0.25">
      <c r="A964" s="9" t="s">
        <v>696</v>
      </c>
      <c r="B964" s="9" t="s">
        <v>37</v>
      </c>
      <c r="C964" s="9" t="s">
        <v>38</v>
      </c>
      <c r="D964" s="13" t="s">
        <v>360</v>
      </c>
      <c r="E964" s="10"/>
      <c r="F964" s="10"/>
      <c r="G964" s="10"/>
      <c r="H964" s="10"/>
      <c r="I964" s="10"/>
      <c r="J964" s="10"/>
      <c r="K964" s="21">
        <v>0.15</v>
      </c>
      <c r="L964" s="11">
        <v>19.25</v>
      </c>
      <c r="M964" s="12">
        <f>ROUND(K964*L964,2)</f>
        <v>2.89</v>
      </c>
    </row>
    <row r="965" spans="1:13" x14ac:dyDescent="0.25">
      <c r="A965" s="10"/>
      <c r="B965" s="10"/>
      <c r="C965" s="10"/>
      <c r="D965" s="13" t="s">
        <v>360</v>
      </c>
      <c r="E965" s="10"/>
      <c r="F965" s="10"/>
      <c r="G965" s="10"/>
      <c r="H965" s="10"/>
      <c r="I965" s="10"/>
      <c r="J965" s="10"/>
      <c r="K965" s="10"/>
      <c r="L965" s="10"/>
      <c r="M965" s="10"/>
    </row>
    <row r="966" spans="1:13" x14ac:dyDescent="0.25">
      <c r="A966" s="10"/>
      <c r="B966" s="10"/>
      <c r="C966" s="10"/>
      <c r="D966" s="30"/>
      <c r="E966" s="10"/>
      <c r="F966" s="10"/>
      <c r="G966" s="10"/>
      <c r="H966" s="10"/>
      <c r="I966" s="10"/>
      <c r="J966" s="14" t="s">
        <v>761</v>
      </c>
      <c r="K966" s="11">
        <v>123</v>
      </c>
      <c r="L966" s="16">
        <f>M960+M962+M964</f>
        <v>20.46</v>
      </c>
      <c r="M966" s="16">
        <f>ROUND(K966*L966,2)</f>
        <v>2516.58</v>
      </c>
    </row>
    <row r="967" spans="1:13" ht="0.95" customHeight="1" x14ac:dyDescent="0.25">
      <c r="A967" s="17"/>
      <c r="B967" s="17"/>
      <c r="C967" s="17"/>
      <c r="D967" s="31"/>
      <c r="E967" s="17"/>
      <c r="F967" s="17"/>
      <c r="G967" s="17"/>
      <c r="H967" s="17"/>
      <c r="I967" s="17"/>
      <c r="J967" s="17"/>
      <c r="K967" s="17"/>
      <c r="L967" s="17"/>
      <c r="M967" s="17"/>
    </row>
    <row r="968" spans="1:13" x14ac:dyDescent="0.25">
      <c r="A968" s="8" t="s">
        <v>762</v>
      </c>
      <c r="B968" s="9" t="s">
        <v>10</v>
      </c>
      <c r="C968" s="9" t="s">
        <v>108</v>
      </c>
      <c r="D968" s="13" t="s">
        <v>763</v>
      </c>
      <c r="E968" s="10"/>
      <c r="F968" s="10"/>
      <c r="G968" s="10"/>
      <c r="H968" s="10"/>
      <c r="I968" s="10"/>
      <c r="J968" s="10"/>
      <c r="K968" s="12">
        <f>K976</f>
        <v>17</v>
      </c>
      <c r="L968" s="12">
        <f>L976</f>
        <v>15.3</v>
      </c>
      <c r="M968" s="12">
        <f>M976</f>
        <v>260.10000000000002</v>
      </c>
    </row>
    <row r="969" spans="1:13" ht="180" x14ac:dyDescent="0.25">
      <c r="A969" s="10"/>
      <c r="B969" s="10"/>
      <c r="C969" s="10"/>
      <c r="D969" s="13" t="s">
        <v>764</v>
      </c>
      <c r="E969" s="10"/>
      <c r="F969" s="10"/>
      <c r="G969" s="10"/>
      <c r="H969" s="10"/>
      <c r="I969" s="10"/>
      <c r="J969" s="10"/>
      <c r="K969" s="10"/>
      <c r="L969" s="10"/>
      <c r="M969" s="10"/>
    </row>
    <row r="970" spans="1:13" ht="22.5" x14ac:dyDescent="0.25">
      <c r="A970" s="9" t="s">
        <v>765</v>
      </c>
      <c r="B970" s="9" t="s">
        <v>30</v>
      </c>
      <c r="C970" s="9" t="s">
        <v>766</v>
      </c>
      <c r="D970" s="13" t="s">
        <v>767</v>
      </c>
      <c r="E970" s="10"/>
      <c r="F970" s="10"/>
      <c r="G970" s="10"/>
      <c r="H970" s="10"/>
      <c r="I970" s="10"/>
      <c r="J970" s="10"/>
      <c r="K970" s="21">
        <v>1</v>
      </c>
      <c r="L970" s="11">
        <v>9.7100000000000009</v>
      </c>
      <c r="M970" s="12">
        <f>ROUND(K970*L970,2)</f>
        <v>9.7100000000000009</v>
      </c>
    </row>
    <row r="971" spans="1:13" ht="22.5" x14ac:dyDescent="0.25">
      <c r="A971" s="10"/>
      <c r="B971" s="10"/>
      <c r="C971" s="10"/>
      <c r="D971" s="13" t="s">
        <v>767</v>
      </c>
      <c r="E971" s="10"/>
      <c r="F971" s="10"/>
      <c r="G971" s="10"/>
      <c r="H971" s="10"/>
      <c r="I971" s="10"/>
      <c r="J971" s="10"/>
      <c r="K971" s="10"/>
      <c r="L971" s="10"/>
      <c r="M971" s="10"/>
    </row>
    <row r="972" spans="1:13" x14ac:dyDescent="0.25">
      <c r="A972" s="9" t="s">
        <v>696</v>
      </c>
      <c r="B972" s="9" t="s">
        <v>37</v>
      </c>
      <c r="C972" s="9" t="s">
        <v>38</v>
      </c>
      <c r="D972" s="13" t="s">
        <v>360</v>
      </c>
      <c r="E972" s="10"/>
      <c r="F972" s="10"/>
      <c r="G972" s="10"/>
      <c r="H972" s="10"/>
      <c r="I972" s="10"/>
      <c r="J972" s="10"/>
      <c r="K972" s="21">
        <v>0.15</v>
      </c>
      <c r="L972" s="11">
        <v>19.25</v>
      </c>
      <c r="M972" s="12">
        <f>ROUND(K972*L972,2)</f>
        <v>2.89</v>
      </c>
    </row>
    <row r="973" spans="1:13" x14ac:dyDescent="0.25">
      <c r="A973" s="10"/>
      <c r="B973" s="10"/>
      <c r="C973" s="10"/>
      <c r="D973" s="13" t="s">
        <v>360</v>
      </c>
      <c r="E973" s="10"/>
      <c r="F973" s="10"/>
      <c r="G973" s="10"/>
      <c r="H973" s="10"/>
      <c r="I973" s="10"/>
      <c r="J973" s="10"/>
      <c r="K973" s="10"/>
      <c r="L973" s="10"/>
      <c r="M973" s="10"/>
    </row>
    <row r="974" spans="1:13" x14ac:dyDescent="0.25">
      <c r="A974" s="9" t="s">
        <v>697</v>
      </c>
      <c r="B974" s="9" t="s">
        <v>37</v>
      </c>
      <c r="C974" s="9" t="s">
        <v>38</v>
      </c>
      <c r="D974" s="13" t="s">
        <v>362</v>
      </c>
      <c r="E974" s="10"/>
      <c r="F974" s="10"/>
      <c r="G974" s="10"/>
      <c r="H974" s="10"/>
      <c r="I974" s="10"/>
      <c r="J974" s="10"/>
      <c r="K974" s="21">
        <v>0.15</v>
      </c>
      <c r="L974" s="11">
        <v>18.010000000000002</v>
      </c>
      <c r="M974" s="12">
        <f>ROUND(K974*L974,2)</f>
        <v>2.7</v>
      </c>
    </row>
    <row r="975" spans="1:13" x14ac:dyDescent="0.25">
      <c r="A975" s="10"/>
      <c r="B975" s="10"/>
      <c r="C975" s="10"/>
      <c r="D975" s="13" t="s">
        <v>362</v>
      </c>
      <c r="E975" s="10"/>
      <c r="F975" s="10"/>
      <c r="G975" s="10"/>
      <c r="H975" s="10"/>
      <c r="I975" s="10"/>
      <c r="J975" s="10"/>
      <c r="K975" s="10"/>
      <c r="L975" s="10"/>
      <c r="M975" s="10"/>
    </row>
    <row r="976" spans="1:13" x14ac:dyDescent="0.25">
      <c r="A976" s="10"/>
      <c r="B976" s="10"/>
      <c r="C976" s="10"/>
      <c r="D976" s="30"/>
      <c r="E976" s="10"/>
      <c r="F976" s="10"/>
      <c r="G976" s="10"/>
      <c r="H976" s="10"/>
      <c r="I976" s="10"/>
      <c r="J976" s="14" t="s">
        <v>768</v>
      </c>
      <c r="K976" s="11">
        <v>17</v>
      </c>
      <c r="L976" s="16">
        <f>M970+M972+M974</f>
        <v>15.3</v>
      </c>
      <c r="M976" s="16">
        <f>ROUND(K976*L976,2)</f>
        <v>260.10000000000002</v>
      </c>
    </row>
    <row r="977" spans="1:13" ht="0.95" customHeight="1" x14ac:dyDescent="0.25">
      <c r="A977" s="17"/>
      <c r="B977" s="17"/>
      <c r="C977" s="17"/>
      <c r="D977" s="31"/>
      <c r="E977" s="17"/>
      <c r="F977" s="17"/>
      <c r="G977" s="17"/>
      <c r="H977" s="17"/>
      <c r="I977" s="17"/>
      <c r="J977" s="17"/>
      <c r="K977" s="17"/>
      <c r="L977" s="17"/>
      <c r="M977" s="17"/>
    </row>
    <row r="978" spans="1:13" ht="22.5" x14ac:dyDescent="0.25">
      <c r="A978" s="8" t="s">
        <v>769</v>
      </c>
      <c r="B978" s="9" t="s">
        <v>10</v>
      </c>
      <c r="C978" s="9" t="s">
        <v>108</v>
      </c>
      <c r="D978" s="13" t="s">
        <v>770</v>
      </c>
      <c r="E978" s="10"/>
      <c r="F978" s="10"/>
      <c r="G978" s="10"/>
      <c r="H978" s="10"/>
      <c r="I978" s="10"/>
      <c r="J978" s="10"/>
      <c r="K978" s="12">
        <f>K986</f>
        <v>70</v>
      </c>
      <c r="L978" s="12">
        <f>L986</f>
        <v>28.15</v>
      </c>
      <c r="M978" s="12">
        <f>M986</f>
        <v>1970.5</v>
      </c>
    </row>
    <row r="979" spans="1:13" ht="180" x14ac:dyDescent="0.25">
      <c r="A979" s="10"/>
      <c r="B979" s="10"/>
      <c r="C979" s="10"/>
      <c r="D979" s="13" t="s">
        <v>771</v>
      </c>
      <c r="E979" s="10"/>
      <c r="F979" s="10"/>
      <c r="G979" s="10"/>
      <c r="H979" s="10"/>
      <c r="I979" s="10"/>
      <c r="J979" s="10"/>
      <c r="K979" s="10"/>
      <c r="L979" s="10"/>
      <c r="M979" s="10"/>
    </row>
    <row r="980" spans="1:13" x14ac:dyDescent="0.25">
      <c r="A980" s="9" t="s">
        <v>772</v>
      </c>
      <c r="B980" s="9" t="s">
        <v>10</v>
      </c>
      <c r="C980" s="9" t="s">
        <v>766</v>
      </c>
      <c r="D980" s="13" t="s">
        <v>773</v>
      </c>
      <c r="E980" s="10"/>
      <c r="F980" s="10"/>
      <c r="G980" s="10"/>
      <c r="H980" s="10"/>
      <c r="I980" s="10"/>
      <c r="J980" s="10"/>
      <c r="K980" s="21">
        <v>1</v>
      </c>
      <c r="L980" s="11">
        <v>15.11</v>
      </c>
      <c r="M980" s="12">
        <f>ROUND(K980*L980,2)</f>
        <v>15.11</v>
      </c>
    </row>
    <row r="981" spans="1:13" x14ac:dyDescent="0.25">
      <c r="A981" s="10"/>
      <c r="B981" s="10"/>
      <c r="C981" s="10"/>
      <c r="D981" s="13" t="s">
        <v>773</v>
      </c>
      <c r="E981" s="10"/>
      <c r="F981" s="10"/>
      <c r="G981" s="10"/>
      <c r="H981" s="10"/>
      <c r="I981" s="10"/>
      <c r="J981" s="10"/>
      <c r="K981" s="10"/>
      <c r="L981" s="10"/>
      <c r="M981" s="10"/>
    </row>
    <row r="982" spans="1:13" x14ac:dyDescent="0.25">
      <c r="A982" s="9" t="s">
        <v>696</v>
      </c>
      <c r="B982" s="9" t="s">
        <v>37</v>
      </c>
      <c r="C982" s="9" t="s">
        <v>38</v>
      </c>
      <c r="D982" s="13" t="s">
        <v>360</v>
      </c>
      <c r="E982" s="10"/>
      <c r="F982" s="10"/>
      <c r="G982" s="10"/>
      <c r="H982" s="10"/>
      <c r="I982" s="10"/>
      <c r="J982" s="10"/>
      <c r="K982" s="21">
        <v>0.35</v>
      </c>
      <c r="L982" s="11">
        <v>19.25</v>
      </c>
      <c r="M982" s="12">
        <f>ROUND(K982*L982,2)</f>
        <v>6.74</v>
      </c>
    </row>
    <row r="983" spans="1:13" x14ac:dyDescent="0.25">
      <c r="A983" s="10"/>
      <c r="B983" s="10"/>
      <c r="C983" s="10"/>
      <c r="D983" s="13" t="s">
        <v>360</v>
      </c>
      <c r="E983" s="10"/>
      <c r="F983" s="10"/>
      <c r="G983" s="10"/>
      <c r="H983" s="10"/>
      <c r="I983" s="10"/>
      <c r="J983" s="10"/>
      <c r="K983" s="10"/>
      <c r="L983" s="10"/>
      <c r="M983" s="10"/>
    </row>
    <row r="984" spans="1:13" x14ac:dyDescent="0.25">
      <c r="A984" s="9" t="s">
        <v>697</v>
      </c>
      <c r="B984" s="9" t="s">
        <v>37</v>
      </c>
      <c r="C984" s="9" t="s">
        <v>38</v>
      </c>
      <c r="D984" s="13" t="s">
        <v>362</v>
      </c>
      <c r="E984" s="10"/>
      <c r="F984" s="10"/>
      <c r="G984" s="10"/>
      <c r="H984" s="10"/>
      <c r="I984" s="10"/>
      <c r="J984" s="10"/>
      <c r="K984" s="21">
        <v>0.35</v>
      </c>
      <c r="L984" s="11">
        <v>18.010000000000002</v>
      </c>
      <c r="M984" s="12">
        <f>ROUND(K984*L984,2)</f>
        <v>6.3</v>
      </c>
    </row>
    <row r="985" spans="1:13" x14ac:dyDescent="0.25">
      <c r="A985" s="10"/>
      <c r="B985" s="10"/>
      <c r="C985" s="10"/>
      <c r="D985" s="13" t="s">
        <v>362</v>
      </c>
      <c r="E985" s="10"/>
      <c r="F985" s="10"/>
      <c r="G985" s="10"/>
      <c r="H985" s="10"/>
      <c r="I985" s="10"/>
      <c r="J985" s="10"/>
      <c r="K985" s="10"/>
      <c r="L985" s="10"/>
      <c r="M985" s="10"/>
    </row>
    <row r="986" spans="1:13" x14ac:dyDescent="0.25">
      <c r="A986" s="10"/>
      <c r="B986" s="10"/>
      <c r="C986" s="10"/>
      <c r="D986" s="30"/>
      <c r="E986" s="10"/>
      <c r="F986" s="10"/>
      <c r="G986" s="10"/>
      <c r="H986" s="10"/>
      <c r="I986" s="10"/>
      <c r="J986" s="14" t="s">
        <v>774</v>
      </c>
      <c r="K986" s="11">
        <v>70</v>
      </c>
      <c r="L986" s="16">
        <f>M980+M982+M984</f>
        <v>28.15</v>
      </c>
      <c r="M986" s="16">
        <f>ROUND(K986*L986,2)</f>
        <v>1970.5</v>
      </c>
    </row>
    <row r="987" spans="1:13" ht="0.95" customHeight="1" x14ac:dyDescent="0.25">
      <c r="A987" s="17"/>
      <c r="B987" s="17"/>
      <c r="C987" s="17"/>
      <c r="D987" s="31"/>
      <c r="E987" s="17"/>
      <c r="F987" s="17"/>
      <c r="G987" s="17"/>
      <c r="H987" s="17"/>
      <c r="I987" s="17"/>
      <c r="J987" s="17"/>
      <c r="K987" s="17"/>
      <c r="L987" s="17"/>
      <c r="M987" s="17"/>
    </row>
    <row r="988" spans="1:13" x14ac:dyDescent="0.25">
      <c r="A988" s="8" t="s">
        <v>775</v>
      </c>
      <c r="B988" s="9" t="s">
        <v>10</v>
      </c>
      <c r="C988" s="9" t="s">
        <v>108</v>
      </c>
      <c r="D988" s="13" t="s">
        <v>776</v>
      </c>
      <c r="E988" s="10"/>
      <c r="F988" s="10"/>
      <c r="G988" s="10"/>
      <c r="H988" s="10"/>
      <c r="I988" s="10"/>
      <c r="J988" s="10"/>
      <c r="K988" s="12">
        <f>K996</f>
        <v>1</v>
      </c>
      <c r="L988" s="12">
        <f>L996</f>
        <v>24.76</v>
      </c>
      <c r="M988" s="12">
        <f>M996</f>
        <v>24.76</v>
      </c>
    </row>
    <row r="989" spans="1:13" ht="180" x14ac:dyDescent="0.25">
      <c r="A989" s="10"/>
      <c r="B989" s="10"/>
      <c r="C989" s="10"/>
      <c r="D989" s="13" t="s">
        <v>777</v>
      </c>
      <c r="E989" s="10"/>
      <c r="F989" s="10"/>
      <c r="G989" s="10"/>
      <c r="H989" s="10"/>
      <c r="I989" s="10"/>
      <c r="J989" s="10"/>
      <c r="K989" s="10"/>
      <c r="L989" s="10"/>
      <c r="M989" s="10"/>
    </row>
    <row r="990" spans="1:13" ht="22.5" x14ac:dyDescent="0.25">
      <c r="A990" s="9" t="s">
        <v>778</v>
      </c>
      <c r="B990" s="9" t="s">
        <v>10</v>
      </c>
      <c r="C990" s="9" t="s">
        <v>766</v>
      </c>
      <c r="D990" s="13" t="s">
        <v>779</v>
      </c>
      <c r="E990" s="10"/>
      <c r="F990" s="10"/>
      <c r="G990" s="10"/>
      <c r="H990" s="10"/>
      <c r="I990" s="10"/>
      <c r="J990" s="10"/>
      <c r="K990" s="21">
        <v>1</v>
      </c>
      <c r="L990" s="11">
        <v>13.58</v>
      </c>
      <c r="M990" s="12">
        <f>ROUND(K990*L990,2)</f>
        <v>13.58</v>
      </c>
    </row>
    <row r="991" spans="1:13" ht="191.25" x14ac:dyDescent="0.25">
      <c r="A991" s="10"/>
      <c r="B991" s="10"/>
      <c r="C991" s="10"/>
      <c r="D991" s="13" t="s">
        <v>780</v>
      </c>
      <c r="E991" s="10"/>
      <c r="F991" s="10"/>
      <c r="G991" s="10"/>
      <c r="H991" s="10"/>
      <c r="I991" s="10"/>
      <c r="J991" s="10"/>
      <c r="K991" s="10"/>
      <c r="L991" s="10"/>
      <c r="M991" s="10"/>
    </row>
    <row r="992" spans="1:13" x14ac:dyDescent="0.25">
      <c r="A992" s="9" t="s">
        <v>696</v>
      </c>
      <c r="B992" s="9" t="s">
        <v>37</v>
      </c>
      <c r="C992" s="9" t="s">
        <v>38</v>
      </c>
      <c r="D992" s="13" t="s">
        <v>360</v>
      </c>
      <c r="E992" s="10"/>
      <c r="F992" s="10"/>
      <c r="G992" s="10"/>
      <c r="H992" s="10"/>
      <c r="I992" s="10"/>
      <c r="J992" s="10"/>
      <c r="K992" s="21">
        <v>0.3</v>
      </c>
      <c r="L992" s="11">
        <v>19.25</v>
      </c>
      <c r="M992" s="12">
        <f>ROUND(K992*L992,2)</f>
        <v>5.78</v>
      </c>
    </row>
    <row r="993" spans="1:13" x14ac:dyDescent="0.25">
      <c r="A993" s="10"/>
      <c r="B993" s="10"/>
      <c r="C993" s="10"/>
      <c r="D993" s="13" t="s">
        <v>360</v>
      </c>
      <c r="E993" s="10"/>
      <c r="F993" s="10"/>
      <c r="G993" s="10"/>
      <c r="H993" s="10"/>
      <c r="I993" s="10"/>
      <c r="J993" s="10"/>
      <c r="K993" s="10"/>
      <c r="L993" s="10"/>
      <c r="M993" s="10"/>
    </row>
    <row r="994" spans="1:13" x14ac:dyDescent="0.25">
      <c r="A994" s="9" t="s">
        <v>697</v>
      </c>
      <c r="B994" s="9" t="s">
        <v>37</v>
      </c>
      <c r="C994" s="9" t="s">
        <v>38</v>
      </c>
      <c r="D994" s="13" t="s">
        <v>362</v>
      </c>
      <c r="E994" s="10"/>
      <c r="F994" s="10"/>
      <c r="G994" s="10"/>
      <c r="H994" s="10"/>
      <c r="I994" s="10"/>
      <c r="J994" s="10"/>
      <c r="K994" s="21">
        <v>0.3</v>
      </c>
      <c r="L994" s="11">
        <v>18.010000000000002</v>
      </c>
      <c r="M994" s="12">
        <f>ROUND(K994*L994,2)</f>
        <v>5.4</v>
      </c>
    </row>
    <row r="995" spans="1:13" x14ac:dyDescent="0.25">
      <c r="A995" s="10"/>
      <c r="B995" s="10"/>
      <c r="C995" s="10"/>
      <c r="D995" s="13" t="s">
        <v>362</v>
      </c>
      <c r="E995" s="10"/>
      <c r="F995" s="10"/>
      <c r="G995" s="10"/>
      <c r="H995" s="10"/>
      <c r="I995" s="10"/>
      <c r="J995" s="10"/>
      <c r="K995" s="10"/>
      <c r="L995" s="10"/>
      <c r="M995" s="10"/>
    </row>
    <row r="996" spans="1:13" x14ac:dyDescent="0.25">
      <c r="A996" s="10"/>
      <c r="B996" s="10"/>
      <c r="C996" s="10"/>
      <c r="D996" s="30"/>
      <c r="E996" s="10"/>
      <c r="F996" s="10"/>
      <c r="G996" s="10"/>
      <c r="H996" s="10"/>
      <c r="I996" s="10"/>
      <c r="J996" s="14" t="s">
        <v>781</v>
      </c>
      <c r="K996" s="11">
        <v>1</v>
      </c>
      <c r="L996" s="16">
        <f>M990+M992+M994</f>
        <v>24.76</v>
      </c>
      <c r="M996" s="16">
        <f>ROUND(K996*L996,2)</f>
        <v>24.76</v>
      </c>
    </row>
    <row r="997" spans="1:13" ht="0.95" customHeight="1" x14ac:dyDescent="0.25">
      <c r="A997" s="17"/>
      <c r="B997" s="17"/>
      <c r="C997" s="17"/>
      <c r="D997" s="31"/>
      <c r="E997" s="17"/>
      <c r="F997" s="17"/>
      <c r="G997" s="17"/>
      <c r="H997" s="17"/>
      <c r="I997" s="17"/>
      <c r="J997" s="17"/>
      <c r="K997" s="17"/>
      <c r="L997" s="17"/>
      <c r="M997" s="17"/>
    </row>
    <row r="998" spans="1:13" x14ac:dyDescent="0.25">
      <c r="A998" s="8" t="s">
        <v>782</v>
      </c>
      <c r="B998" s="9" t="s">
        <v>10</v>
      </c>
      <c r="C998" s="9" t="s">
        <v>108</v>
      </c>
      <c r="D998" s="13" t="s">
        <v>783</v>
      </c>
      <c r="E998" s="10"/>
      <c r="F998" s="10"/>
      <c r="G998" s="10"/>
      <c r="H998" s="10"/>
      <c r="I998" s="10"/>
      <c r="J998" s="10"/>
      <c r="K998" s="12">
        <f>K1006</f>
        <v>1</v>
      </c>
      <c r="L998" s="12">
        <f>L1006</f>
        <v>123.79</v>
      </c>
      <c r="M998" s="12">
        <f>M1006</f>
        <v>123.79</v>
      </c>
    </row>
    <row r="999" spans="1:13" ht="180" x14ac:dyDescent="0.25">
      <c r="A999" s="10"/>
      <c r="B999" s="10"/>
      <c r="C999" s="10"/>
      <c r="D999" s="13" t="s">
        <v>784</v>
      </c>
      <c r="E999" s="10"/>
      <c r="F999" s="10"/>
      <c r="G999" s="10"/>
      <c r="H999" s="10"/>
      <c r="I999" s="10"/>
      <c r="J999" s="10"/>
      <c r="K999" s="10"/>
      <c r="L999" s="10"/>
      <c r="M999" s="10"/>
    </row>
    <row r="1000" spans="1:13" x14ac:dyDescent="0.25">
      <c r="A1000" s="9" t="s">
        <v>785</v>
      </c>
      <c r="B1000" s="9" t="s">
        <v>30</v>
      </c>
      <c r="C1000" s="9" t="s">
        <v>108</v>
      </c>
      <c r="D1000" s="13" t="s">
        <v>786</v>
      </c>
      <c r="E1000" s="10"/>
      <c r="F1000" s="10"/>
      <c r="G1000" s="10"/>
      <c r="H1000" s="10"/>
      <c r="I1000" s="10"/>
      <c r="J1000" s="10"/>
      <c r="K1000" s="21">
        <v>1</v>
      </c>
      <c r="L1000" s="11">
        <v>105.35</v>
      </c>
      <c r="M1000" s="12">
        <f>ROUND(K1000*L1000,2)</f>
        <v>105.35</v>
      </c>
    </row>
    <row r="1001" spans="1:13" ht="180" x14ac:dyDescent="0.25">
      <c r="A1001" s="10"/>
      <c r="B1001" s="10"/>
      <c r="C1001" s="10"/>
      <c r="D1001" s="13" t="s">
        <v>787</v>
      </c>
      <c r="E1001" s="10"/>
      <c r="F1001" s="10"/>
      <c r="G1001" s="10"/>
      <c r="H1001" s="10"/>
      <c r="I1001" s="10"/>
      <c r="J1001" s="10"/>
      <c r="K1001" s="10"/>
      <c r="L1001" s="10"/>
      <c r="M1001" s="10"/>
    </row>
    <row r="1002" spans="1:13" x14ac:dyDescent="0.25">
      <c r="A1002" s="9" t="s">
        <v>697</v>
      </c>
      <c r="B1002" s="9" t="s">
        <v>37</v>
      </c>
      <c r="C1002" s="9" t="s">
        <v>38</v>
      </c>
      <c r="D1002" s="13" t="s">
        <v>362</v>
      </c>
      <c r="E1002" s="10"/>
      <c r="F1002" s="10"/>
      <c r="G1002" s="10"/>
      <c r="H1002" s="10"/>
      <c r="I1002" s="10"/>
      <c r="J1002" s="10"/>
      <c r="K1002" s="21">
        <v>0.495</v>
      </c>
      <c r="L1002" s="11">
        <v>18.010000000000002</v>
      </c>
      <c r="M1002" s="12">
        <f>ROUND(K1002*L1002,2)</f>
        <v>8.91</v>
      </c>
    </row>
    <row r="1003" spans="1:13" x14ac:dyDescent="0.25">
      <c r="A1003" s="10"/>
      <c r="B1003" s="10"/>
      <c r="C1003" s="10"/>
      <c r="D1003" s="13" t="s">
        <v>362</v>
      </c>
      <c r="E1003" s="10"/>
      <c r="F1003" s="10"/>
      <c r="G1003" s="10"/>
      <c r="H1003" s="10"/>
      <c r="I1003" s="10"/>
      <c r="J1003" s="10"/>
      <c r="K1003" s="10"/>
      <c r="L1003" s="10"/>
      <c r="M1003" s="10"/>
    </row>
    <row r="1004" spans="1:13" x14ac:dyDescent="0.25">
      <c r="A1004" s="9" t="s">
        <v>696</v>
      </c>
      <c r="B1004" s="9" t="s">
        <v>37</v>
      </c>
      <c r="C1004" s="9" t="s">
        <v>38</v>
      </c>
      <c r="D1004" s="13" t="s">
        <v>360</v>
      </c>
      <c r="E1004" s="10"/>
      <c r="F1004" s="10"/>
      <c r="G1004" s="10"/>
      <c r="H1004" s="10"/>
      <c r="I1004" s="10"/>
      <c r="J1004" s="10"/>
      <c r="K1004" s="21">
        <v>0.495</v>
      </c>
      <c r="L1004" s="11">
        <v>19.25</v>
      </c>
      <c r="M1004" s="12">
        <f>ROUND(K1004*L1004,2)</f>
        <v>9.5299999999999994</v>
      </c>
    </row>
    <row r="1005" spans="1:13" x14ac:dyDescent="0.25">
      <c r="A1005" s="10"/>
      <c r="B1005" s="10"/>
      <c r="C1005" s="10"/>
      <c r="D1005" s="13" t="s">
        <v>360</v>
      </c>
      <c r="E1005" s="10"/>
      <c r="F1005" s="10"/>
      <c r="G1005" s="10"/>
      <c r="H1005" s="10"/>
      <c r="I1005" s="10"/>
      <c r="J1005" s="10"/>
      <c r="K1005" s="10"/>
      <c r="L1005" s="10"/>
      <c r="M1005" s="10"/>
    </row>
    <row r="1006" spans="1:13" x14ac:dyDescent="0.25">
      <c r="A1006" s="10"/>
      <c r="B1006" s="10"/>
      <c r="C1006" s="10"/>
      <c r="D1006" s="30"/>
      <c r="E1006" s="10"/>
      <c r="F1006" s="10"/>
      <c r="G1006" s="10"/>
      <c r="H1006" s="10"/>
      <c r="I1006" s="10"/>
      <c r="J1006" s="14" t="s">
        <v>788</v>
      </c>
      <c r="K1006" s="11">
        <v>1</v>
      </c>
      <c r="L1006" s="16">
        <f>M1000+M1002+M1004</f>
        <v>123.79</v>
      </c>
      <c r="M1006" s="16">
        <f>ROUND(K1006*L1006,2)</f>
        <v>123.79</v>
      </c>
    </row>
    <row r="1007" spans="1:13" ht="0.95" customHeight="1" x14ac:dyDescent="0.25">
      <c r="A1007" s="17"/>
      <c r="B1007" s="17"/>
      <c r="C1007" s="17"/>
      <c r="D1007" s="31"/>
      <c r="E1007" s="17"/>
      <c r="F1007" s="17"/>
      <c r="G1007" s="17"/>
      <c r="H1007" s="17"/>
      <c r="I1007" s="17"/>
      <c r="J1007" s="17"/>
      <c r="K1007" s="17"/>
      <c r="L1007" s="17"/>
      <c r="M1007" s="17"/>
    </row>
    <row r="1008" spans="1:13" x14ac:dyDescent="0.25">
      <c r="A1008" s="8" t="s">
        <v>789</v>
      </c>
      <c r="B1008" s="9" t="s">
        <v>10</v>
      </c>
      <c r="C1008" s="9" t="s">
        <v>108</v>
      </c>
      <c r="D1008" s="13" t="s">
        <v>790</v>
      </c>
      <c r="E1008" s="10"/>
      <c r="F1008" s="10"/>
      <c r="G1008" s="10"/>
      <c r="H1008" s="10"/>
      <c r="I1008" s="10"/>
      <c r="J1008" s="10"/>
      <c r="K1008" s="12">
        <f>K1016</f>
        <v>1</v>
      </c>
      <c r="L1008" s="12">
        <f>L1016</f>
        <v>25.77</v>
      </c>
      <c r="M1008" s="12">
        <f>M1016</f>
        <v>25.77</v>
      </c>
    </row>
    <row r="1009" spans="1:13" ht="180" x14ac:dyDescent="0.25">
      <c r="A1009" s="10"/>
      <c r="B1009" s="10"/>
      <c r="C1009" s="10"/>
      <c r="D1009" s="13" t="s">
        <v>791</v>
      </c>
      <c r="E1009" s="10"/>
      <c r="F1009" s="10"/>
      <c r="G1009" s="10"/>
      <c r="H1009" s="10"/>
      <c r="I1009" s="10"/>
      <c r="J1009" s="10"/>
      <c r="K1009" s="10"/>
      <c r="L1009" s="10"/>
      <c r="M1009" s="10"/>
    </row>
    <row r="1010" spans="1:13" ht="22.5" x14ac:dyDescent="0.25">
      <c r="A1010" s="9" t="s">
        <v>792</v>
      </c>
      <c r="B1010" s="9" t="s">
        <v>10</v>
      </c>
      <c r="C1010" s="9" t="s">
        <v>108</v>
      </c>
      <c r="D1010" s="13" t="s">
        <v>793</v>
      </c>
      <c r="E1010" s="10"/>
      <c r="F1010" s="10"/>
      <c r="G1010" s="10"/>
      <c r="H1010" s="10"/>
      <c r="I1010" s="10"/>
      <c r="J1010" s="10"/>
      <c r="K1010" s="21">
        <v>1</v>
      </c>
      <c r="L1010" s="11">
        <v>7.33</v>
      </c>
      <c r="M1010" s="12">
        <f>ROUND(K1010*L1010,2)</f>
        <v>7.33</v>
      </c>
    </row>
    <row r="1011" spans="1:13" ht="180" x14ac:dyDescent="0.25">
      <c r="A1011" s="10"/>
      <c r="B1011" s="10"/>
      <c r="C1011" s="10"/>
      <c r="D1011" s="13" t="s">
        <v>794</v>
      </c>
      <c r="E1011" s="10"/>
      <c r="F1011" s="10"/>
      <c r="G1011" s="10"/>
      <c r="H1011" s="10"/>
      <c r="I1011" s="10"/>
      <c r="J1011" s="10"/>
      <c r="K1011" s="10"/>
      <c r="L1011" s="10"/>
      <c r="M1011" s="10"/>
    </row>
    <row r="1012" spans="1:13" x14ac:dyDescent="0.25">
      <c r="A1012" s="9" t="s">
        <v>697</v>
      </c>
      <c r="B1012" s="9" t="s">
        <v>37</v>
      </c>
      <c r="C1012" s="9" t="s">
        <v>38</v>
      </c>
      <c r="D1012" s="13" t="s">
        <v>362</v>
      </c>
      <c r="E1012" s="10"/>
      <c r="F1012" s="10"/>
      <c r="G1012" s="10"/>
      <c r="H1012" s="10"/>
      <c r="I1012" s="10"/>
      <c r="J1012" s="10"/>
      <c r="K1012" s="21">
        <v>0.495</v>
      </c>
      <c r="L1012" s="11">
        <v>18.010000000000002</v>
      </c>
      <c r="M1012" s="12">
        <f>ROUND(K1012*L1012,2)</f>
        <v>8.91</v>
      </c>
    </row>
    <row r="1013" spans="1:13" x14ac:dyDescent="0.25">
      <c r="A1013" s="10"/>
      <c r="B1013" s="10"/>
      <c r="C1013" s="10"/>
      <c r="D1013" s="13" t="s">
        <v>362</v>
      </c>
      <c r="E1013" s="10"/>
      <c r="F1013" s="10"/>
      <c r="G1013" s="10"/>
      <c r="H1013" s="10"/>
      <c r="I1013" s="10"/>
      <c r="J1013" s="10"/>
      <c r="K1013" s="10"/>
      <c r="L1013" s="10"/>
      <c r="M1013" s="10"/>
    </row>
    <row r="1014" spans="1:13" x14ac:dyDescent="0.25">
      <c r="A1014" s="9" t="s">
        <v>696</v>
      </c>
      <c r="B1014" s="9" t="s">
        <v>37</v>
      </c>
      <c r="C1014" s="9" t="s">
        <v>38</v>
      </c>
      <c r="D1014" s="13" t="s">
        <v>360</v>
      </c>
      <c r="E1014" s="10"/>
      <c r="F1014" s="10"/>
      <c r="G1014" s="10"/>
      <c r="H1014" s="10"/>
      <c r="I1014" s="10"/>
      <c r="J1014" s="10"/>
      <c r="K1014" s="21">
        <v>0.495</v>
      </c>
      <c r="L1014" s="11">
        <v>19.25</v>
      </c>
      <c r="M1014" s="12">
        <f>ROUND(K1014*L1014,2)</f>
        <v>9.5299999999999994</v>
      </c>
    </row>
    <row r="1015" spans="1:13" x14ac:dyDescent="0.25">
      <c r="A1015" s="10"/>
      <c r="B1015" s="10"/>
      <c r="C1015" s="10"/>
      <c r="D1015" s="13" t="s">
        <v>360</v>
      </c>
      <c r="E1015" s="10"/>
      <c r="F1015" s="10"/>
      <c r="G1015" s="10"/>
      <c r="H1015" s="10"/>
      <c r="I1015" s="10"/>
      <c r="J1015" s="10"/>
      <c r="K1015" s="10"/>
      <c r="L1015" s="10"/>
      <c r="M1015" s="10"/>
    </row>
    <row r="1016" spans="1:13" x14ac:dyDescent="0.25">
      <c r="A1016" s="10"/>
      <c r="B1016" s="10"/>
      <c r="C1016" s="10"/>
      <c r="D1016" s="30"/>
      <c r="E1016" s="10"/>
      <c r="F1016" s="10"/>
      <c r="G1016" s="10"/>
      <c r="H1016" s="10"/>
      <c r="I1016" s="10"/>
      <c r="J1016" s="14" t="s">
        <v>795</v>
      </c>
      <c r="K1016" s="11">
        <v>1</v>
      </c>
      <c r="L1016" s="16">
        <f>M1010+M1012+M1014</f>
        <v>25.77</v>
      </c>
      <c r="M1016" s="16">
        <f>ROUND(K1016*L1016,2)</f>
        <v>25.77</v>
      </c>
    </row>
    <row r="1017" spans="1:13" ht="0.95" customHeight="1" x14ac:dyDescent="0.25">
      <c r="A1017" s="17"/>
      <c r="B1017" s="17"/>
      <c r="C1017" s="17"/>
      <c r="D1017" s="31"/>
      <c r="E1017" s="17"/>
      <c r="F1017" s="17"/>
      <c r="G1017" s="17"/>
      <c r="H1017" s="17"/>
      <c r="I1017" s="17"/>
      <c r="J1017" s="17"/>
      <c r="K1017" s="17"/>
      <c r="L1017" s="17"/>
      <c r="M1017" s="17"/>
    </row>
    <row r="1018" spans="1:13" x14ac:dyDescent="0.25">
      <c r="A1018" s="8" t="s">
        <v>796</v>
      </c>
      <c r="B1018" s="9" t="s">
        <v>10</v>
      </c>
      <c r="C1018" s="9" t="s">
        <v>108</v>
      </c>
      <c r="D1018" s="13" t="s">
        <v>797</v>
      </c>
      <c r="E1018" s="10"/>
      <c r="F1018" s="10"/>
      <c r="G1018" s="10"/>
      <c r="H1018" s="10"/>
      <c r="I1018" s="10"/>
      <c r="J1018" s="10"/>
      <c r="K1018" s="12">
        <f>K1026</f>
        <v>1</v>
      </c>
      <c r="L1018" s="12">
        <f>L1026</f>
        <v>123.79</v>
      </c>
      <c r="M1018" s="12">
        <f>M1026</f>
        <v>123.79</v>
      </c>
    </row>
    <row r="1019" spans="1:13" ht="180" x14ac:dyDescent="0.25">
      <c r="A1019" s="10"/>
      <c r="B1019" s="10"/>
      <c r="C1019" s="10"/>
      <c r="D1019" s="13" t="s">
        <v>784</v>
      </c>
      <c r="E1019" s="10"/>
      <c r="F1019" s="10"/>
      <c r="G1019" s="10"/>
      <c r="H1019" s="10"/>
      <c r="I1019" s="10"/>
      <c r="J1019" s="10"/>
      <c r="K1019" s="10"/>
      <c r="L1019" s="10"/>
      <c r="M1019" s="10"/>
    </row>
    <row r="1020" spans="1:13" x14ac:dyDescent="0.25">
      <c r="A1020" s="9" t="s">
        <v>785</v>
      </c>
      <c r="B1020" s="9" t="s">
        <v>30</v>
      </c>
      <c r="C1020" s="9" t="s">
        <v>108</v>
      </c>
      <c r="D1020" s="13" t="s">
        <v>786</v>
      </c>
      <c r="E1020" s="10"/>
      <c r="F1020" s="10"/>
      <c r="G1020" s="10"/>
      <c r="H1020" s="10"/>
      <c r="I1020" s="10"/>
      <c r="J1020" s="10"/>
      <c r="K1020" s="21">
        <v>1</v>
      </c>
      <c r="L1020" s="11">
        <v>105.35</v>
      </c>
      <c r="M1020" s="12">
        <f>ROUND(K1020*L1020,2)</f>
        <v>105.35</v>
      </c>
    </row>
    <row r="1021" spans="1:13" ht="180" x14ac:dyDescent="0.25">
      <c r="A1021" s="10"/>
      <c r="B1021" s="10"/>
      <c r="C1021" s="10"/>
      <c r="D1021" s="13" t="s">
        <v>787</v>
      </c>
      <c r="E1021" s="10"/>
      <c r="F1021" s="10"/>
      <c r="G1021" s="10"/>
      <c r="H1021" s="10"/>
      <c r="I1021" s="10"/>
      <c r="J1021" s="10"/>
      <c r="K1021" s="10"/>
      <c r="L1021" s="10"/>
      <c r="M1021" s="10"/>
    </row>
    <row r="1022" spans="1:13" x14ac:dyDescent="0.25">
      <c r="A1022" s="9" t="s">
        <v>697</v>
      </c>
      <c r="B1022" s="9" t="s">
        <v>37</v>
      </c>
      <c r="C1022" s="9" t="s">
        <v>38</v>
      </c>
      <c r="D1022" s="13" t="s">
        <v>362</v>
      </c>
      <c r="E1022" s="10"/>
      <c r="F1022" s="10"/>
      <c r="G1022" s="10"/>
      <c r="H1022" s="10"/>
      <c r="I1022" s="10"/>
      <c r="J1022" s="10"/>
      <c r="K1022" s="21">
        <v>0.495</v>
      </c>
      <c r="L1022" s="11">
        <v>18.010000000000002</v>
      </c>
      <c r="M1022" s="12">
        <f>ROUND(K1022*L1022,2)</f>
        <v>8.91</v>
      </c>
    </row>
    <row r="1023" spans="1:13" x14ac:dyDescent="0.25">
      <c r="A1023" s="10"/>
      <c r="B1023" s="10"/>
      <c r="C1023" s="10"/>
      <c r="D1023" s="13" t="s">
        <v>362</v>
      </c>
      <c r="E1023" s="10"/>
      <c r="F1023" s="10"/>
      <c r="G1023" s="10"/>
      <c r="H1023" s="10"/>
      <c r="I1023" s="10"/>
      <c r="J1023" s="10"/>
      <c r="K1023" s="10"/>
      <c r="L1023" s="10"/>
      <c r="M1023" s="10"/>
    </row>
    <row r="1024" spans="1:13" x14ac:dyDescent="0.25">
      <c r="A1024" s="9" t="s">
        <v>696</v>
      </c>
      <c r="B1024" s="9" t="s">
        <v>37</v>
      </c>
      <c r="C1024" s="9" t="s">
        <v>38</v>
      </c>
      <c r="D1024" s="13" t="s">
        <v>360</v>
      </c>
      <c r="E1024" s="10"/>
      <c r="F1024" s="10"/>
      <c r="G1024" s="10"/>
      <c r="H1024" s="10"/>
      <c r="I1024" s="10"/>
      <c r="J1024" s="10"/>
      <c r="K1024" s="21">
        <v>0.495</v>
      </c>
      <c r="L1024" s="11">
        <v>19.25</v>
      </c>
      <c r="M1024" s="12">
        <f>ROUND(K1024*L1024,2)</f>
        <v>9.5299999999999994</v>
      </c>
    </row>
    <row r="1025" spans="1:13" x14ac:dyDescent="0.25">
      <c r="A1025" s="10"/>
      <c r="B1025" s="10"/>
      <c r="C1025" s="10"/>
      <c r="D1025" s="13" t="s">
        <v>360</v>
      </c>
      <c r="E1025" s="10"/>
      <c r="F1025" s="10"/>
      <c r="G1025" s="10"/>
      <c r="H1025" s="10"/>
      <c r="I1025" s="10"/>
      <c r="J1025" s="10"/>
      <c r="K1025" s="10"/>
      <c r="L1025" s="10"/>
      <c r="M1025" s="10"/>
    </row>
    <row r="1026" spans="1:13" x14ac:dyDescent="0.25">
      <c r="A1026" s="10"/>
      <c r="B1026" s="10"/>
      <c r="C1026" s="10"/>
      <c r="D1026" s="30"/>
      <c r="E1026" s="10"/>
      <c r="F1026" s="10"/>
      <c r="G1026" s="10"/>
      <c r="H1026" s="10"/>
      <c r="I1026" s="10"/>
      <c r="J1026" s="14" t="s">
        <v>798</v>
      </c>
      <c r="K1026" s="11">
        <v>1</v>
      </c>
      <c r="L1026" s="16">
        <f>M1020+M1022+M1024</f>
        <v>123.79</v>
      </c>
      <c r="M1026" s="16">
        <f>ROUND(K1026*L1026,2)</f>
        <v>123.79</v>
      </c>
    </row>
    <row r="1027" spans="1:13" ht="0.95" customHeight="1" x14ac:dyDescent="0.25">
      <c r="A1027" s="17"/>
      <c r="B1027" s="17"/>
      <c r="C1027" s="17"/>
      <c r="D1027" s="31"/>
      <c r="E1027" s="17"/>
      <c r="F1027" s="17"/>
      <c r="G1027" s="17"/>
      <c r="H1027" s="17"/>
      <c r="I1027" s="17"/>
      <c r="J1027" s="17"/>
      <c r="K1027" s="17"/>
      <c r="L1027" s="17"/>
      <c r="M1027" s="17"/>
    </row>
    <row r="1028" spans="1:13" x14ac:dyDescent="0.25">
      <c r="A1028" s="8" t="s">
        <v>799</v>
      </c>
      <c r="B1028" s="9" t="s">
        <v>10</v>
      </c>
      <c r="C1028" s="9" t="s">
        <v>108</v>
      </c>
      <c r="D1028" s="13" t="s">
        <v>800</v>
      </c>
      <c r="E1028" s="10"/>
      <c r="F1028" s="10"/>
      <c r="G1028" s="10"/>
      <c r="H1028" s="10"/>
      <c r="I1028" s="10"/>
      <c r="J1028" s="10"/>
      <c r="K1028" s="12">
        <f>K1036</f>
        <v>1</v>
      </c>
      <c r="L1028" s="12">
        <f>L1036</f>
        <v>18.510000000000002</v>
      </c>
      <c r="M1028" s="12">
        <f>M1036</f>
        <v>18.510000000000002</v>
      </c>
    </row>
    <row r="1029" spans="1:13" ht="180" x14ac:dyDescent="0.25">
      <c r="A1029" s="10"/>
      <c r="B1029" s="10"/>
      <c r="C1029" s="10"/>
      <c r="D1029" s="13" t="s">
        <v>801</v>
      </c>
      <c r="E1029" s="10"/>
      <c r="F1029" s="10"/>
      <c r="G1029" s="10"/>
      <c r="H1029" s="10"/>
      <c r="I1029" s="10"/>
      <c r="J1029" s="10"/>
      <c r="K1029" s="10"/>
      <c r="L1029" s="10"/>
      <c r="M1029" s="10"/>
    </row>
    <row r="1030" spans="1:13" x14ac:dyDescent="0.25">
      <c r="A1030" s="9" t="s">
        <v>802</v>
      </c>
      <c r="B1030" s="9" t="s">
        <v>10</v>
      </c>
      <c r="C1030" s="9" t="s">
        <v>108</v>
      </c>
      <c r="D1030" s="13" t="s">
        <v>803</v>
      </c>
      <c r="E1030" s="10"/>
      <c r="F1030" s="10"/>
      <c r="G1030" s="10"/>
      <c r="H1030" s="10"/>
      <c r="I1030" s="10"/>
      <c r="J1030" s="10"/>
      <c r="K1030" s="21">
        <v>1</v>
      </c>
      <c r="L1030" s="11">
        <v>7.33</v>
      </c>
      <c r="M1030" s="12">
        <f>ROUND(K1030*L1030,2)</f>
        <v>7.33</v>
      </c>
    </row>
    <row r="1031" spans="1:13" ht="180" x14ac:dyDescent="0.25">
      <c r="A1031" s="10"/>
      <c r="B1031" s="10"/>
      <c r="C1031" s="10"/>
      <c r="D1031" s="13" t="s">
        <v>804</v>
      </c>
      <c r="E1031" s="10"/>
      <c r="F1031" s="10"/>
      <c r="G1031" s="10"/>
      <c r="H1031" s="10"/>
      <c r="I1031" s="10"/>
      <c r="J1031" s="10"/>
      <c r="K1031" s="10"/>
      <c r="L1031" s="10"/>
      <c r="M1031" s="10"/>
    </row>
    <row r="1032" spans="1:13" x14ac:dyDescent="0.25">
      <c r="A1032" s="9" t="s">
        <v>696</v>
      </c>
      <c r="B1032" s="9" t="s">
        <v>37</v>
      </c>
      <c r="C1032" s="9" t="s">
        <v>38</v>
      </c>
      <c r="D1032" s="13" t="s">
        <v>360</v>
      </c>
      <c r="E1032" s="10"/>
      <c r="F1032" s="10"/>
      <c r="G1032" s="10"/>
      <c r="H1032" s="10"/>
      <c r="I1032" s="10"/>
      <c r="J1032" s="10"/>
      <c r="K1032" s="21">
        <v>0.3</v>
      </c>
      <c r="L1032" s="11">
        <v>19.25</v>
      </c>
      <c r="M1032" s="12">
        <f>ROUND(K1032*L1032,2)</f>
        <v>5.78</v>
      </c>
    </row>
    <row r="1033" spans="1:13" x14ac:dyDescent="0.25">
      <c r="A1033" s="10"/>
      <c r="B1033" s="10"/>
      <c r="C1033" s="10"/>
      <c r="D1033" s="13" t="s">
        <v>360</v>
      </c>
      <c r="E1033" s="10"/>
      <c r="F1033" s="10"/>
      <c r="G1033" s="10"/>
      <c r="H1033" s="10"/>
      <c r="I1033" s="10"/>
      <c r="J1033" s="10"/>
      <c r="K1033" s="10"/>
      <c r="L1033" s="10"/>
      <c r="M1033" s="10"/>
    </row>
    <row r="1034" spans="1:13" x14ac:dyDescent="0.25">
      <c r="A1034" s="9" t="s">
        <v>697</v>
      </c>
      <c r="B1034" s="9" t="s">
        <v>37</v>
      </c>
      <c r="C1034" s="9" t="s">
        <v>38</v>
      </c>
      <c r="D1034" s="13" t="s">
        <v>362</v>
      </c>
      <c r="E1034" s="10"/>
      <c r="F1034" s="10"/>
      <c r="G1034" s="10"/>
      <c r="H1034" s="10"/>
      <c r="I1034" s="10"/>
      <c r="J1034" s="10"/>
      <c r="K1034" s="21">
        <v>0.3</v>
      </c>
      <c r="L1034" s="11">
        <v>18.010000000000002</v>
      </c>
      <c r="M1034" s="12">
        <f>ROUND(K1034*L1034,2)</f>
        <v>5.4</v>
      </c>
    </row>
    <row r="1035" spans="1:13" x14ac:dyDescent="0.25">
      <c r="A1035" s="10"/>
      <c r="B1035" s="10"/>
      <c r="C1035" s="10"/>
      <c r="D1035" s="13" t="s">
        <v>362</v>
      </c>
      <c r="E1035" s="10"/>
      <c r="F1035" s="10"/>
      <c r="G1035" s="10"/>
      <c r="H1035" s="10"/>
      <c r="I1035" s="10"/>
      <c r="J1035" s="10"/>
      <c r="K1035" s="10"/>
      <c r="L1035" s="10"/>
      <c r="M1035" s="10"/>
    </row>
    <row r="1036" spans="1:13" x14ac:dyDescent="0.25">
      <c r="A1036" s="10"/>
      <c r="B1036" s="10"/>
      <c r="C1036" s="10"/>
      <c r="D1036" s="30"/>
      <c r="E1036" s="10"/>
      <c r="F1036" s="10"/>
      <c r="G1036" s="10"/>
      <c r="H1036" s="10"/>
      <c r="I1036" s="10"/>
      <c r="J1036" s="14" t="s">
        <v>805</v>
      </c>
      <c r="K1036" s="11">
        <v>1</v>
      </c>
      <c r="L1036" s="16">
        <f>M1030+M1032+M1034</f>
        <v>18.510000000000002</v>
      </c>
      <c r="M1036" s="16">
        <f>ROUND(K1036*L1036,2)</f>
        <v>18.510000000000002</v>
      </c>
    </row>
    <row r="1037" spans="1:13" ht="0.95" customHeight="1" x14ac:dyDescent="0.25">
      <c r="A1037" s="17"/>
      <c r="B1037" s="17"/>
      <c r="C1037" s="17"/>
      <c r="D1037" s="31"/>
      <c r="E1037" s="17"/>
      <c r="F1037" s="17"/>
      <c r="G1037" s="17"/>
      <c r="H1037" s="17"/>
      <c r="I1037" s="17"/>
      <c r="J1037" s="17"/>
      <c r="K1037" s="17"/>
      <c r="L1037" s="17"/>
      <c r="M1037" s="17"/>
    </row>
    <row r="1038" spans="1:13" x14ac:dyDescent="0.25">
      <c r="A1038" s="8" t="s">
        <v>806</v>
      </c>
      <c r="B1038" s="9" t="s">
        <v>10</v>
      </c>
      <c r="C1038" s="9" t="s">
        <v>108</v>
      </c>
      <c r="D1038" s="13" t="s">
        <v>807</v>
      </c>
      <c r="E1038" s="10"/>
      <c r="F1038" s="10"/>
      <c r="G1038" s="10"/>
      <c r="H1038" s="10"/>
      <c r="I1038" s="10"/>
      <c r="J1038" s="10"/>
      <c r="K1038" s="12">
        <f>K1046</f>
        <v>1</v>
      </c>
      <c r="L1038" s="12">
        <f>L1046</f>
        <v>18.510000000000002</v>
      </c>
      <c r="M1038" s="12">
        <f>M1046</f>
        <v>18.510000000000002</v>
      </c>
    </row>
    <row r="1039" spans="1:13" ht="180" x14ac:dyDescent="0.25">
      <c r="A1039" s="10"/>
      <c r="B1039" s="10"/>
      <c r="C1039" s="10"/>
      <c r="D1039" s="13" t="s">
        <v>808</v>
      </c>
      <c r="E1039" s="10"/>
      <c r="F1039" s="10"/>
      <c r="G1039" s="10"/>
      <c r="H1039" s="10"/>
      <c r="I1039" s="10"/>
      <c r="J1039" s="10"/>
      <c r="K1039" s="10"/>
      <c r="L1039" s="10"/>
      <c r="M1039" s="10"/>
    </row>
    <row r="1040" spans="1:13" x14ac:dyDescent="0.25">
      <c r="A1040" s="9" t="s">
        <v>809</v>
      </c>
      <c r="B1040" s="9" t="s">
        <v>10</v>
      </c>
      <c r="C1040" s="9" t="s">
        <v>108</v>
      </c>
      <c r="D1040" s="13" t="s">
        <v>810</v>
      </c>
      <c r="E1040" s="10"/>
      <c r="F1040" s="10"/>
      <c r="G1040" s="10"/>
      <c r="H1040" s="10"/>
      <c r="I1040" s="10"/>
      <c r="J1040" s="10"/>
      <c r="K1040" s="21">
        <v>1</v>
      </c>
      <c r="L1040" s="11">
        <v>7.33</v>
      </c>
      <c r="M1040" s="12">
        <f>ROUND(K1040*L1040,2)</f>
        <v>7.33</v>
      </c>
    </row>
    <row r="1041" spans="1:13" ht="180" x14ac:dyDescent="0.25">
      <c r="A1041" s="10"/>
      <c r="B1041" s="10"/>
      <c r="C1041" s="10"/>
      <c r="D1041" s="13" t="s">
        <v>811</v>
      </c>
      <c r="E1041" s="10"/>
      <c r="F1041" s="10"/>
      <c r="G1041" s="10"/>
      <c r="H1041" s="10"/>
      <c r="I1041" s="10"/>
      <c r="J1041" s="10"/>
      <c r="K1041" s="10"/>
      <c r="L1041" s="10"/>
      <c r="M1041" s="10"/>
    </row>
    <row r="1042" spans="1:13" x14ac:dyDescent="0.25">
      <c r="A1042" s="9" t="s">
        <v>697</v>
      </c>
      <c r="B1042" s="9" t="s">
        <v>37</v>
      </c>
      <c r="C1042" s="9" t="s">
        <v>38</v>
      </c>
      <c r="D1042" s="13" t="s">
        <v>362</v>
      </c>
      <c r="E1042" s="10"/>
      <c r="F1042" s="10"/>
      <c r="G1042" s="10"/>
      <c r="H1042" s="10"/>
      <c r="I1042" s="10"/>
      <c r="J1042" s="10"/>
      <c r="K1042" s="21">
        <v>0.3</v>
      </c>
      <c r="L1042" s="11">
        <v>18.010000000000002</v>
      </c>
      <c r="M1042" s="12">
        <f>ROUND(K1042*L1042,2)</f>
        <v>5.4</v>
      </c>
    </row>
    <row r="1043" spans="1:13" x14ac:dyDescent="0.25">
      <c r="A1043" s="10"/>
      <c r="B1043" s="10"/>
      <c r="C1043" s="10"/>
      <c r="D1043" s="13" t="s">
        <v>362</v>
      </c>
      <c r="E1043" s="10"/>
      <c r="F1043" s="10"/>
      <c r="G1043" s="10"/>
      <c r="H1043" s="10"/>
      <c r="I1043" s="10"/>
      <c r="J1043" s="10"/>
      <c r="K1043" s="10"/>
      <c r="L1043" s="10"/>
      <c r="M1043" s="10"/>
    </row>
    <row r="1044" spans="1:13" x14ac:dyDescent="0.25">
      <c r="A1044" s="9" t="s">
        <v>696</v>
      </c>
      <c r="B1044" s="9" t="s">
        <v>37</v>
      </c>
      <c r="C1044" s="9" t="s">
        <v>38</v>
      </c>
      <c r="D1044" s="13" t="s">
        <v>360</v>
      </c>
      <c r="E1044" s="10"/>
      <c r="F1044" s="10"/>
      <c r="G1044" s="10"/>
      <c r="H1044" s="10"/>
      <c r="I1044" s="10"/>
      <c r="J1044" s="10"/>
      <c r="K1044" s="21">
        <v>0.3</v>
      </c>
      <c r="L1044" s="11">
        <v>19.25</v>
      </c>
      <c r="M1044" s="12">
        <f>ROUND(K1044*L1044,2)</f>
        <v>5.78</v>
      </c>
    </row>
    <row r="1045" spans="1:13" x14ac:dyDescent="0.25">
      <c r="A1045" s="10"/>
      <c r="B1045" s="10"/>
      <c r="C1045" s="10"/>
      <c r="D1045" s="13" t="s">
        <v>360</v>
      </c>
      <c r="E1045" s="10"/>
      <c r="F1045" s="10"/>
      <c r="G1045" s="10"/>
      <c r="H1045" s="10"/>
      <c r="I1045" s="10"/>
      <c r="J1045" s="10"/>
      <c r="K1045" s="10"/>
      <c r="L1045" s="10"/>
      <c r="M1045" s="10"/>
    </row>
    <row r="1046" spans="1:13" x14ac:dyDescent="0.25">
      <c r="A1046" s="10"/>
      <c r="B1046" s="10"/>
      <c r="C1046" s="10"/>
      <c r="D1046" s="30"/>
      <c r="E1046" s="10"/>
      <c r="F1046" s="10"/>
      <c r="G1046" s="10"/>
      <c r="H1046" s="10"/>
      <c r="I1046" s="10"/>
      <c r="J1046" s="14" t="s">
        <v>812</v>
      </c>
      <c r="K1046" s="11">
        <v>1</v>
      </c>
      <c r="L1046" s="16">
        <f>M1040+M1042+M1044</f>
        <v>18.510000000000002</v>
      </c>
      <c r="M1046" s="16">
        <f>ROUND(K1046*L1046,2)</f>
        <v>18.510000000000002</v>
      </c>
    </row>
    <row r="1047" spans="1:13" ht="0.95" customHeight="1" x14ac:dyDescent="0.25">
      <c r="A1047" s="17"/>
      <c r="B1047" s="17"/>
      <c r="C1047" s="17"/>
      <c r="D1047" s="31"/>
      <c r="E1047" s="17"/>
      <c r="F1047" s="17"/>
      <c r="G1047" s="17"/>
      <c r="H1047" s="17"/>
      <c r="I1047" s="17"/>
      <c r="J1047" s="17"/>
      <c r="K1047" s="17"/>
      <c r="L1047" s="17"/>
      <c r="M1047" s="17"/>
    </row>
    <row r="1048" spans="1:13" x14ac:dyDescent="0.25">
      <c r="A1048" s="8" t="s">
        <v>813</v>
      </c>
      <c r="B1048" s="9" t="s">
        <v>10</v>
      </c>
      <c r="C1048" s="9" t="s">
        <v>108</v>
      </c>
      <c r="D1048" s="13" t="s">
        <v>814</v>
      </c>
      <c r="E1048" s="10"/>
      <c r="F1048" s="10"/>
      <c r="G1048" s="10"/>
      <c r="H1048" s="10"/>
      <c r="I1048" s="10"/>
      <c r="J1048" s="10"/>
      <c r="K1048" s="12">
        <f>K1058</f>
        <v>4</v>
      </c>
      <c r="L1048" s="12">
        <f>L1058</f>
        <v>37.64</v>
      </c>
      <c r="M1048" s="12">
        <f>M1058</f>
        <v>150.56</v>
      </c>
    </row>
    <row r="1049" spans="1:13" ht="180" x14ac:dyDescent="0.25">
      <c r="A1049" s="10"/>
      <c r="B1049" s="10"/>
      <c r="C1049" s="10"/>
      <c r="D1049" s="13" t="s">
        <v>815</v>
      </c>
      <c r="E1049" s="10"/>
      <c r="F1049" s="10"/>
      <c r="G1049" s="10"/>
      <c r="H1049" s="10"/>
      <c r="I1049" s="10"/>
      <c r="J1049" s="10"/>
      <c r="K1049" s="10"/>
      <c r="L1049" s="10"/>
      <c r="M1049" s="10"/>
    </row>
    <row r="1050" spans="1:13" x14ac:dyDescent="0.25">
      <c r="A1050" s="9" t="s">
        <v>816</v>
      </c>
      <c r="B1050" s="9" t="s">
        <v>30</v>
      </c>
      <c r="C1050" s="9" t="s">
        <v>108</v>
      </c>
      <c r="D1050" s="13" t="s">
        <v>817</v>
      </c>
      <c r="E1050" s="10"/>
      <c r="F1050" s="10"/>
      <c r="G1050" s="10"/>
      <c r="H1050" s="10"/>
      <c r="I1050" s="10"/>
      <c r="J1050" s="10"/>
      <c r="K1050" s="21">
        <v>1</v>
      </c>
      <c r="L1050" s="11">
        <v>28.33</v>
      </c>
      <c r="M1050" s="12">
        <f>ROUND(K1050*L1050,2)</f>
        <v>28.33</v>
      </c>
    </row>
    <row r="1051" spans="1:13" ht="180" x14ac:dyDescent="0.25">
      <c r="A1051" s="10"/>
      <c r="B1051" s="10"/>
      <c r="C1051" s="10"/>
      <c r="D1051" s="13" t="s">
        <v>818</v>
      </c>
      <c r="E1051" s="10"/>
      <c r="F1051" s="10"/>
      <c r="G1051" s="10"/>
      <c r="H1051" s="10"/>
      <c r="I1051" s="10"/>
      <c r="J1051" s="10"/>
      <c r="K1051" s="10"/>
      <c r="L1051" s="10"/>
      <c r="M1051" s="10"/>
    </row>
    <row r="1052" spans="1:13" x14ac:dyDescent="0.25">
      <c r="A1052" s="9" t="s">
        <v>696</v>
      </c>
      <c r="B1052" s="9" t="s">
        <v>37</v>
      </c>
      <c r="C1052" s="9" t="s">
        <v>38</v>
      </c>
      <c r="D1052" s="13" t="s">
        <v>360</v>
      </c>
      <c r="E1052" s="10"/>
      <c r="F1052" s="10"/>
      <c r="G1052" s="10"/>
      <c r="H1052" s="10"/>
      <c r="I1052" s="10"/>
      <c r="J1052" s="10"/>
      <c r="K1052" s="21">
        <v>0.25</v>
      </c>
      <c r="L1052" s="11">
        <v>19.25</v>
      </c>
      <c r="M1052" s="12">
        <f>ROUND(K1052*L1052,2)</f>
        <v>4.8099999999999996</v>
      </c>
    </row>
    <row r="1053" spans="1:13" x14ac:dyDescent="0.25">
      <c r="A1053" s="10"/>
      <c r="B1053" s="10"/>
      <c r="C1053" s="10"/>
      <c r="D1053" s="13" t="s">
        <v>360</v>
      </c>
      <c r="E1053" s="10"/>
      <c r="F1053" s="10"/>
      <c r="G1053" s="10"/>
      <c r="H1053" s="10"/>
      <c r="I1053" s="10"/>
      <c r="J1053" s="10"/>
      <c r="K1053" s="10"/>
      <c r="L1053" s="10"/>
      <c r="M1053" s="10"/>
    </row>
    <row r="1054" spans="1:13" x14ac:dyDescent="0.25">
      <c r="A1054" s="9" t="s">
        <v>697</v>
      </c>
      <c r="B1054" s="9" t="s">
        <v>37</v>
      </c>
      <c r="C1054" s="9" t="s">
        <v>38</v>
      </c>
      <c r="D1054" s="13" t="s">
        <v>362</v>
      </c>
      <c r="E1054" s="10"/>
      <c r="F1054" s="10"/>
      <c r="G1054" s="10"/>
      <c r="H1054" s="10"/>
      <c r="I1054" s="10"/>
      <c r="J1054" s="10"/>
      <c r="K1054" s="21">
        <v>0.25</v>
      </c>
      <c r="L1054" s="11">
        <v>18.010000000000002</v>
      </c>
      <c r="M1054" s="12">
        <f>ROUND(K1054*L1054,2)</f>
        <v>4.5</v>
      </c>
    </row>
    <row r="1055" spans="1:13" x14ac:dyDescent="0.25">
      <c r="A1055" s="10"/>
      <c r="B1055" s="10"/>
      <c r="C1055" s="10"/>
      <c r="D1055" s="13" t="s">
        <v>362</v>
      </c>
      <c r="E1055" s="10"/>
      <c r="F1055" s="10"/>
      <c r="G1055" s="10"/>
      <c r="H1055" s="10"/>
      <c r="I1055" s="10"/>
      <c r="J1055" s="10"/>
      <c r="K1055" s="10"/>
      <c r="L1055" s="10"/>
      <c r="M1055" s="10"/>
    </row>
    <row r="1056" spans="1:13" x14ac:dyDescent="0.25">
      <c r="A1056" s="10"/>
      <c r="B1056" s="10"/>
      <c r="C1056" s="10"/>
      <c r="D1056" s="30"/>
      <c r="E1056" s="9" t="s">
        <v>439</v>
      </c>
      <c r="F1056" s="22">
        <v>3</v>
      </c>
      <c r="G1056" s="11">
        <v>0</v>
      </c>
      <c r="H1056" s="11">
        <v>0</v>
      </c>
      <c r="I1056" s="11">
        <v>0</v>
      </c>
      <c r="J1056" s="12">
        <f>OR(F1056&lt;&gt;0,G1056&lt;&gt;0,H1056&lt;&gt;0,I1056&lt;&gt;0)*(F1056 + (F1056 = 0))*(G1056 + (G1056 = 0))*(H1056 + (H1056 = 0))*(I1056 + (I1056 = 0))</f>
        <v>3</v>
      </c>
      <c r="K1056" s="10"/>
      <c r="L1056" s="10"/>
      <c r="M1056" s="10"/>
    </row>
    <row r="1057" spans="1:13" x14ac:dyDescent="0.25">
      <c r="A1057" s="10"/>
      <c r="B1057" s="10"/>
      <c r="C1057" s="10"/>
      <c r="D1057" s="30"/>
      <c r="E1057" s="9" t="s">
        <v>440</v>
      </c>
      <c r="F1057" s="22">
        <v>1</v>
      </c>
      <c r="G1057" s="11">
        <v>0</v>
      </c>
      <c r="H1057" s="11">
        <v>0</v>
      </c>
      <c r="I1057" s="11">
        <v>0</v>
      </c>
      <c r="J1057" s="12">
        <f>OR(F1057&lt;&gt;0,G1057&lt;&gt;0,H1057&lt;&gt;0,I1057&lt;&gt;0)*(F1057 + (F1057 = 0))*(G1057 + (G1057 = 0))*(H1057 + (H1057 = 0))*(I1057 + (I1057 = 0))</f>
        <v>1</v>
      </c>
      <c r="K1057" s="10"/>
      <c r="L1057" s="10"/>
      <c r="M1057" s="10"/>
    </row>
    <row r="1058" spans="1:13" x14ac:dyDescent="0.25">
      <c r="A1058" s="10"/>
      <c r="B1058" s="10"/>
      <c r="C1058" s="10"/>
      <c r="D1058" s="30"/>
      <c r="E1058" s="10"/>
      <c r="F1058" s="10"/>
      <c r="G1058" s="10"/>
      <c r="H1058" s="10"/>
      <c r="I1058" s="10"/>
      <c r="J1058" s="14" t="s">
        <v>819</v>
      </c>
      <c r="K1058" s="16">
        <f>SUM(J1056:J1057)*1</f>
        <v>4</v>
      </c>
      <c r="L1058" s="16">
        <f>M1050+M1052+M1054</f>
        <v>37.64</v>
      </c>
      <c r="M1058" s="16">
        <f>ROUND(K1058*L1058,2)</f>
        <v>150.56</v>
      </c>
    </row>
    <row r="1059" spans="1:13" ht="0.95" customHeight="1" x14ac:dyDescent="0.25">
      <c r="A1059" s="17"/>
      <c r="B1059" s="17"/>
      <c r="C1059" s="17"/>
      <c r="D1059" s="31"/>
      <c r="E1059" s="17"/>
      <c r="F1059" s="17"/>
      <c r="G1059" s="17"/>
      <c r="H1059" s="17"/>
      <c r="I1059" s="17"/>
      <c r="J1059" s="17"/>
      <c r="K1059" s="17"/>
      <c r="L1059" s="17"/>
      <c r="M1059" s="17"/>
    </row>
    <row r="1060" spans="1:13" x14ac:dyDescent="0.25">
      <c r="A1060" s="8" t="s">
        <v>820</v>
      </c>
      <c r="B1060" s="9" t="s">
        <v>10</v>
      </c>
      <c r="C1060" s="9" t="s">
        <v>108</v>
      </c>
      <c r="D1060" s="13" t="s">
        <v>821</v>
      </c>
      <c r="E1060" s="10"/>
      <c r="F1060" s="10"/>
      <c r="G1060" s="10"/>
      <c r="H1060" s="10"/>
      <c r="I1060" s="10"/>
      <c r="J1060" s="10"/>
      <c r="K1060" s="12">
        <f>K1068</f>
        <v>1</v>
      </c>
      <c r="L1060" s="12">
        <f>L1068</f>
        <v>115.27</v>
      </c>
      <c r="M1060" s="12">
        <f>M1068</f>
        <v>115.27</v>
      </c>
    </row>
    <row r="1061" spans="1:13" ht="90" x14ac:dyDescent="0.25">
      <c r="A1061" s="10"/>
      <c r="B1061" s="10"/>
      <c r="C1061" s="10"/>
      <c r="D1061" s="13" t="s">
        <v>822</v>
      </c>
      <c r="E1061" s="10"/>
      <c r="F1061" s="10"/>
      <c r="G1061" s="10"/>
      <c r="H1061" s="10"/>
      <c r="I1061" s="10"/>
      <c r="J1061" s="10"/>
      <c r="K1061" s="10"/>
      <c r="L1061" s="10"/>
      <c r="M1061" s="10"/>
    </row>
    <row r="1062" spans="1:13" ht="22.5" x14ac:dyDescent="0.25">
      <c r="A1062" s="9" t="s">
        <v>823</v>
      </c>
      <c r="B1062" s="9" t="s">
        <v>10</v>
      </c>
      <c r="C1062" s="9" t="s">
        <v>108</v>
      </c>
      <c r="D1062" s="13" t="s">
        <v>824</v>
      </c>
      <c r="E1062" s="10"/>
      <c r="F1062" s="10"/>
      <c r="G1062" s="10"/>
      <c r="H1062" s="10"/>
      <c r="I1062" s="10"/>
      <c r="J1062" s="10"/>
      <c r="K1062" s="21">
        <v>1</v>
      </c>
      <c r="L1062" s="11">
        <v>83.6</v>
      </c>
      <c r="M1062" s="12">
        <f>ROUND(K1062*L1062,2)</f>
        <v>83.6</v>
      </c>
    </row>
    <row r="1063" spans="1:13" ht="101.25" x14ac:dyDescent="0.25">
      <c r="A1063" s="10"/>
      <c r="B1063" s="10"/>
      <c r="C1063" s="10"/>
      <c r="D1063" s="13" t="s">
        <v>825</v>
      </c>
      <c r="E1063" s="10"/>
      <c r="F1063" s="10"/>
      <c r="G1063" s="10"/>
      <c r="H1063" s="10"/>
      <c r="I1063" s="10"/>
      <c r="J1063" s="10"/>
      <c r="K1063" s="10"/>
      <c r="L1063" s="10"/>
      <c r="M1063" s="10"/>
    </row>
    <row r="1064" spans="1:13" x14ac:dyDescent="0.25">
      <c r="A1064" s="9" t="s">
        <v>696</v>
      </c>
      <c r="B1064" s="9" t="s">
        <v>37</v>
      </c>
      <c r="C1064" s="9" t="s">
        <v>38</v>
      </c>
      <c r="D1064" s="13" t="s">
        <v>360</v>
      </c>
      <c r="E1064" s="10"/>
      <c r="F1064" s="10"/>
      <c r="G1064" s="10"/>
      <c r="H1064" s="10"/>
      <c r="I1064" s="10"/>
      <c r="J1064" s="10"/>
      <c r="K1064" s="21">
        <v>0.85</v>
      </c>
      <c r="L1064" s="11">
        <v>19.25</v>
      </c>
      <c r="M1064" s="12">
        <f>ROUND(K1064*L1064,2)</f>
        <v>16.36</v>
      </c>
    </row>
    <row r="1065" spans="1:13" x14ac:dyDescent="0.25">
      <c r="A1065" s="10"/>
      <c r="B1065" s="10"/>
      <c r="C1065" s="10"/>
      <c r="D1065" s="13" t="s">
        <v>360</v>
      </c>
      <c r="E1065" s="10"/>
      <c r="F1065" s="10"/>
      <c r="G1065" s="10"/>
      <c r="H1065" s="10"/>
      <c r="I1065" s="10"/>
      <c r="J1065" s="10"/>
      <c r="K1065" s="10"/>
      <c r="L1065" s="10"/>
      <c r="M1065" s="10"/>
    </row>
    <row r="1066" spans="1:13" x14ac:dyDescent="0.25">
      <c r="A1066" s="9" t="s">
        <v>697</v>
      </c>
      <c r="B1066" s="9" t="s">
        <v>37</v>
      </c>
      <c r="C1066" s="9" t="s">
        <v>38</v>
      </c>
      <c r="D1066" s="13" t="s">
        <v>362</v>
      </c>
      <c r="E1066" s="10"/>
      <c r="F1066" s="10"/>
      <c r="G1066" s="10"/>
      <c r="H1066" s="10"/>
      <c r="I1066" s="10"/>
      <c r="J1066" s="10"/>
      <c r="K1066" s="21">
        <v>0.85</v>
      </c>
      <c r="L1066" s="11">
        <v>18.010000000000002</v>
      </c>
      <c r="M1066" s="12">
        <f>ROUND(K1066*L1066,2)</f>
        <v>15.31</v>
      </c>
    </row>
    <row r="1067" spans="1:13" x14ac:dyDescent="0.25">
      <c r="A1067" s="10"/>
      <c r="B1067" s="10"/>
      <c r="C1067" s="10"/>
      <c r="D1067" s="13" t="s">
        <v>362</v>
      </c>
      <c r="E1067" s="10"/>
      <c r="F1067" s="10"/>
      <c r="G1067" s="10"/>
      <c r="H1067" s="10"/>
      <c r="I1067" s="10"/>
      <c r="J1067" s="10"/>
      <c r="K1067" s="10"/>
      <c r="L1067" s="10"/>
      <c r="M1067" s="10"/>
    </row>
    <row r="1068" spans="1:13" x14ac:dyDescent="0.25">
      <c r="A1068" s="10"/>
      <c r="B1068" s="10"/>
      <c r="C1068" s="10"/>
      <c r="D1068" s="30"/>
      <c r="E1068" s="10"/>
      <c r="F1068" s="10"/>
      <c r="G1068" s="10"/>
      <c r="H1068" s="10"/>
      <c r="I1068" s="10"/>
      <c r="J1068" s="14" t="s">
        <v>826</v>
      </c>
      <c r="K1068" s="11">
        <v>1</v>
      </c>
      <c r="L1068" s="16">
        <f>M1062+M1064+M1066</f>
        <v>115.27</v>
      </c>
      <c r="M1068" s="16">
        <f>ROUND(K1068*L1068,2)</f>
        <v>115.27</v>
      </c>
    </row>
    <row r="1069" spans="1:13" ht="0.95" customHeight="1" x14ac:dyDescent="0.25">
      <c r="A1069" s="17"/>
      <c r="B1069" s="17"/>
      <c r="C1069" s="17"/>
      <c r="D1069" s="31"/>
      <c r="E1069" s="17"/>
      <c r="F1069" s="17"/>
      <c r="G1069" s="17"/>
      <c r="H1069" s="17"/>
      <c r="I1069" s="17"/>
      <c r="J1069" s="17"/>
      <c r="K1069" s="17"/>
      <c r="L1069" s="17"/>
      <c r="M1069" s="17"/>
    </row>
    <row r="1070" spans="1:13" x14ac:dyDescent="0.25">
      <c r="A1070" s="8" t="s">
        <v>827</v>
      </c>
      <c r="B1070" s="9" t="s">
        <v>10</v>
      </c>
      <c r="C1070" s="9" t="s">
        <v>108</v>
      </c>
      <c r="D1070" s="13" t="s">
        <v>828</v>
      </c>
      <c r="E1070" s="10"/>
      <c r="F1070" s="10"/>
      <c r="G1070" s="10"/>
      <c r="H1070" s="10"/>
      <c r="I1070" s="10"/>
      <c r="J1070" s="10"/>
      <c r="K1070" s="12">
        <f>K1078</f>
        <v>2</v>
      </c>
      <c r="L1070" s="12">
        <f>L1078</f>
        <v>30.77</v>
      </c>
      <c r="M1070" s="12">
        <f>M1078</f>
        <v>61.54</v>
      </c>
    </row>
    <row r="1071" spans="1:13" ht="180" x14ac:dyDescent="0.25">
      <c r="A1071" s="10"/>
      <c r="B1071" s="10"/>
      <c r="C1071" s="10"/>
      <c r="D1071" s="13" t="s">
        <v>829</v>
      </c>
      <c r="E1071" s="10"/>
      <c r="F1071" s="10"/>
      <c r="G1071" s="10"/>
      <c r="H1071" s="10"/>
      <c r="I1071" s="10"/>
      <c r="J1071" s="10"/>
      <c r="K1071" s="10"/>
      <c r="L1071" s="10"/>
      <c r="M1071" s="10"/>
    </row>
    <row r="1072" spans="1:13" x14ac:dyDescent="0.25">
      <c r="A1072" s="9" t="s">
        <v>830</v>
      </c>
      <c r="B1072" s="9" t="s">
        <v>10</v>
      </c>
      <c r="C1072" s="9" t="s">
        <v>108</v>
      </c>
      <c r="D1072" s="13" t="s">
        <v>831</v>
      </c>
      <c r="E1072" s="10"/>
      <c r="F1072" s="10"/>
      <c r="G1072" s="10"/>
      <c r="H1072" s="10"/>
      <c r="I1072" s="10"/>
      <c r="J1072" s="10"/>
      <c r="K1072" s="21">
        <v>1</v>
      </c>
      <c r="L1072" s="11">
        <v>12.33</v>
      </c>
      <c r="M1072" s="12">
        <f>ROUND(K1072*L1072,2)</f>
        <v>12.33</v>
      </c>
    </row>
    <row r="1073" spans="1:13" ht="180" x14ac:dyDescent="0.25">
      <c r="A1073" s="10"/>
      <c r="B1073" s="10"/>
      <c r="C1073" s="10"/>
      <c r="D1073" s="13" t="s">
        <v>832</v>
      </c>
      <c r="E1073" s="10"/>
      <c r="F1073" s="10"/>
      <c r="G1073" s="10"/>
      <c r="H1073" s="10"/>
      <c r="I1073" s="10"/>
      <c r="J1073" s="10"/>
      <c r="K1073" s="10"/>
      <c r="L1073" s="10"/>
      <c r="M1073" s="10"/>
    </row>
    <row r="1074" spans="1:13" x14ac:dyDescent="0.25">
      <c r="A1074" s="9" t="s">
        <v>696</v>
      </c>
      <c r="B1074" s="9" t="s">
        <v>37</v>
      </c>
      <c r="C1074" s="9" t="s">
        <v>38</v>
      </c>
      <c r="D1074" s="13" t="s">
        <v>360</v>
      </c>
      <c r="E1074" s="10"/>
      <c r="F1074" s="10"/>
      <c r="G1074" s="10"/>
      <c r="H1074" s="10"/>
      <c r="I1074" s="10"/>
      <c r="J1074" s="10"/>
      <c r="K1074" s="21">
        <v>0.495</v>
      </c>
      <c r="L1074" s="11">
        <v>19.25</v>
      </c>
      <c r="M1074" s="12">
        <f>ROUND(K1074*L1074,2)</f>
        <v>9.5299999999999994</v>
      </c>
    </row>
    <row r="1075" spans="1:13" x14ac:dyDescent="0.25">
      <c r="A1075" s="10"/>
      <c r="B1075" s="10"/>
      <c r="C1075" s="10"/>
      <c r="D1075" s="13" t="s">
        <v>360</v>
      </c>
      <c r="E1075" s="10"/>
      <c r="F1075" s="10"/>
      <c r="G1075" s="10"/>
      <c r="H1075" s="10"/>
      <c r="I1075" s="10"/>
      <c r="J1075" s="10"/>
      <c r="K1075" s="10"/>
      <c r="L1075" s="10"/>
      <c r="M1075" s="10"/>
    </row>
    <row r="1076" spans="1:13" x14ac:dyDescent="0.25">
      <c r="A1076" s="9" t="s">
        <v>697</v>
      </c>
      <c r="B1076" s="9" t="s">
        <v>37</v>
      </c>
      <c r="C1076" s="9" t="s">
        <v>38</v>
      </c>
      <c r="D1076" s="13" t="s">
        <v>362</v>
      </c>
      <c r="E1076" s="10"/>
      <c r="F1076" s="10"/>
      <c r="G1076" s="10"/>
      <c r="H1076" s="10"/>
      <c r="I1076" s="10"/>
      <c r="J1076" s="10"/>
      <c r="K1076" s="21">
        <v>0.495</v>
      </c>
      <c r="L1076" s="11">
        <v>18.010000000000002</v>
      </c>
      <c r="M1076" s="12">
        <f>ROUND(K1076*L1076,2)</f>
        <v>8.91</v>
      </c>
    </row>
    <row r="1077" spans="1:13" x14ac:dyDescent="0.25">
      <c r="A1077" s="10"/>
      <c r="B1077" s="10"/>
      <c r="C1077" s="10"/>
      <c r="D1077" s="13" t="s">
        <v>362</v>
      </c>
      <c r="E1077" s="10"/>
      <c r="F1077" s="10"/>
      <c r="G1077" s="10"/>
      <c r="H1077" s="10"/>
      <c r="I1077" s="10"/>
      <c r="J1077" s="10"/>
      <c r="K1077" s="10"/>
      <c r="L1077" s="10"/>
      <c r="M1077" s="10"/>
    </row>
    <row r="1078" spans="1:13" x14ac:dyDescent="0.25">
      <c r="A1078" s="10"/>
      <c r="B1078" s="10"/>
      <c r="C1078" s="10"/>
      <c r="D1078" s="30"/>
      <c r="E1078" s="10"/>
      <c r="F1078" s="10"/>
      <c r="G1078" s="10"/>
      <c r="H1078" s="10"/>
      <c r="I1078" s="10"/>
      <c r="J1078" s="14" t="s">
        <v>833</v>
      </c>
      <c r="K1078" s="11">
        <v>2</v>
      </c>
      <c r="L1078" s="16">
        <f>M1072+M1074+M1076</f>
        <v>30.77</v>
      </c>
      <c r="M1078" s="16">
        <f>ROUND(K1078*L1078,2)</f>
        <v>61.54</v>
      </c>
    </row>
    <row r="1079" spans="1:13" ht="0.95" customHeight="1" x14ac:dyDescent="0.25">
      <c r="A1079" s="17"/>
      <c r="B1079" s="17"/>
      <c r="C1079" s="17"/>
      <c r="D1079" s="31"/>
      <c r="E1079" s="17"/>
      <c r="F1079" s="17"/>
      <c r="G1079" s="17"/>
      <c r="H1079" s="17"/>
      <c r="I1079" s="17"/>
      <c r="J1079" s="17"/>
      <c r="K1079" s="17"/>
      <c r="L1079" s="17"/>
      <c r="M1079" s="17"/>
    </row>
    <row r="1080" spans="1:13" x14ac:dyDescent="0.25">
      <c r="A1080" s="8" t="s">
        <v>834</v>
      </c>
      <c r="B1080" s="9" t="s">
        <v>10</v>
      </c>
      <c r="C1080" s="9" t="s">
        <v>108</v>
      </c>
      <c r="D1080" s="13" t="s">
        <v>835</v>
      </c>
      <c r="E1080" s="10"/>
      <c r="F1080" s="10"/>
      <c r="G1080" s="10"/>
      <c r="H1080" s="10"/>
      <c r="I1080" s="10"/>
      <c r="J1080" s="10"/>
      <c r="K1080" s="12">
        <f>K1086</f>
        <v>12</v>
      </c>
      <c r="L1080" s="12">
        <f>L1086</f>
        <v>61.58</v>
      </c>
      <c r="M1080" s="12">
        <f>M1086</f>
        <v>738.96</v>
      </c>
    </row>
    <row r="1081" spans="1:13" ht="157.5" x14ac:dyDescent="0.25">
      <c r="A1081" s="10"/>
      <c r="B1081" s="10"/>
      <c r="C1081" s="10"/>
      <c r="D1081" s="13" t="s">
        <v>836</v>
      </c>
      <c r="E1081" s="10"/>
      <c r="F1081" s="10"/>
      <c r="G1081" s="10"/>
      <c r="H1081" s="10"/>
      <c r="I1081" s="10"/>
      <c r="J1081" s="10"/>
      <c r="K1081" s="10"/>
      <c r="L1081" s="10"/>
      <c r="M1081" s="10"/>
    </row>
    <row r="1082" spans="1:13" x14ac:dyDescent="0.25">
      <c r="A1082" s="9" t="s">
        <v>634</v>
      </c>
      <c r="B1082" s="9" t="s">
        <v>37</v>
      </c>
      <c r="C1082" s="9" t="s">
        <v>38</v>
      </c>
      <c r="D1082" s="13" t="s">
        <v>635</v>
      </c>
      <c r="E1082" s="10"/>
      <c r="F1082" s="10"/>
      <c r="G1082" s="10"/>
      <c r="H1082" s="10"/>
      <c r="I1082" s="10"/>
      <c r="J1082" s="10"/>
      <c r="K1082" s="21">
        <v>0.90300000000000002</v>
      </c>
      <c r="L1082" s="11">
        <v>25.25</v>
      </c>
      <c r="M1082" s="12">
        <f>ROUND(K1082*L1082,2)</f>
        <v>22.8</v>
      </c>
    </row>
    <row r="1083" spans="1:13" x14ac:dyDescent="0.25">
      <c r="A1083" s="9" t="s">
        <v>632</v>
      </c>
      <c r="B1083" s="9" t="s">
        <v>37</v>
      </c>
      <c r="C1083" s="9" t="s">
        <v>38</v>
      </c>
      <c r="D1083" s="13" t="s">
        <v>633</v>
      </c>
      <c r="E1083" s="10"/>
      <c r="F1083" s="10"/>
      <c r="G1083" s="10"/>
      <c r="H1083" s="10"/>
      <c r="I1083" s="10"/>
      <c r="J1083" s="10"/>
      <c r="K1083" s="21">
        <v>0.90300000000000002</v>
      </c>
      <c r="L1083" s="11">
        <v>29.05</v>
      </c>
      <c r="M1083" s="12">
        <f>ROUND(K1083*L1083,2)</f>
        <v>26.23</v>
      </c>
    </row>
    <row r="1084" spans="1:13" ht="22.5" x14ac:dyDescent="0.25">
      <c r="A1084" s="9" t="s">
        <v>837</v>
      </c>
      <c r="B1084" s="9" t="s">
        <v>30</v>
      </c>
      <c r="C1084" s="9" t="s">
        <v>434</v>
      </c>
      <c r="D1084" s="13" t="s">
        <v>838</v>
      </c>
      <c r="E1084" s="10"/>
      <c r="F1084" s="10"/>
      <c r="G1084" s="10"/>
      <c r="H1084" s="10"/>
      <c r="I1084" s="10"/>
      <c r="J1084" s="10"/>
      <c r="K1084" s="21">
        <v>1</v>
      </c>
      <c r="L1084" s="11">
        <v>12.55</v>
      </c>
      <c r="M1084" s="12">
        <f>ROUND(K1084*L1084,2)</f>
        <v>12.55</v>
      </c>
    </row>
    <row r="1085" spans="1:13" ht="135" x14ac:dyDescent="0.25">
      <c r="A1085" s="10"/>
      <c r="B1085" s="10"/>
      <c r="C1085" s="10"/>
      <c r="D1085" s="13" t="s">
        <v>839</v>
      </c>
      <c r="E1085" s="10"/>
      <c r="F1085" s="10"/>
      <c r="G1085" s="10"/>
      <c r="H1085" s="10"/>
      <c r="I1085" s="10"/>
      <c r="J1085" s="10"/>
      <c r="K1085" s="10"/>
      <c r="L1085" s="10"/>
      <c r="M1085" s="10"/>
    </row>
    <row r="1086" spans="1:13" x14ac:dyDescent="0.25">
      <c r="A1086" s="10"/>
      <c r="B1086" s="10"/>
      <c r="C1086" s="10"/>
      <c r="D1086" s="30"/>
      <c r="E1086" s="10"/>
      <c r="F1086" s="10"/>
      <c r="G1086" s="10"/>
      <c r="H1086" s="10"/>
      <c r="I1086" s="10"/>
      <c r="J1086" s="14" t="s">
        <v>840</v>
      </c>
      <c r="K1086" s="11">
        <v>12</v>
      </c>
      <c r="L1086" s="16">
        <f>SUM(M1082:M1084)</f>
        <v>61.58</v>
      </c>
      <c r="M1086" s="16">
        <f>ROUND(K1086*L1086,2)</f>
        <v>738.96</v>
      </c>
    </row>
    <row r="1087" spans="1:13" ht="0.95" customHeight="1" x14ac:dyDescent="0.25">
      <c r="A1087" s="17"/>
      <c r="B1087" s="17"/>
      <c r="C1087" s="17"/>
      <c r="D1087" s="31"/>
      <c r="E1087" s="17"/>
      <c r="F1087" s="17"/>
      <c r="G1087" s="17"/>
      <c r="H1087" s="17"/>
      <c r="I1087" s="17"/>
      <c r="J1087" s="17"/>
      <c r="K1087" s="17"/>
      <c r="L1087" s="17"/>
      <c r="M1087" s="17"/>
    </row>
    <row r="1088" spans="1:13" x14ac:dyDescent="0.25">
      <c r="A1088" s="8" t="s">
        <v>841</v>
      </c>
      <c r="B1088" s="9" t="s">
        <v>10</v>
      </c>
      <c r="C1088" s="9" t="s">
        <v>108</v>
      </c>
      <c r="D1088" s="13" t="s">
        <v>842</v>
      </c>
      <c r="E1088" s="10"/>
      <c r="F1088" s="10"/>
      <c r="G1088" s="10"/>
      <c r="H1088" s="10"/>
      <c r="I1088" s="10"/>
      <c r="J1088" s="10"/>
      <c r="K1088" s="12">
        <f>K1095</f>
        <v>1</v>
      </c>
      <c r="L1088" s="12">
        <f>L1095</f>
        <v>61.58</v>
      </c>
      <c r="M1088" s="12">
        <f>M1095</f>
        <v>61.58</v>
      </c>
    </row>
    <row r="1089" spans="1:13" ht="157.5" x14ac:dyDescent="0.25">
      <c r="A1089" s="10"/>
      <c r="B1089" s="10"/>
      <c r="C1089" s="10"/>
      <c r="D1089" s="13" t="s">
        <v>843</v>
      </c>
      <c r="E1089" s="10"/>
      <c r="F1089" s="10"/>
      <c r="G1089" s="10"/>
      <c r="H1089" s="10"/>
      <c r="I1089" s="10"/>
      <c r="J1089" s="10"/>
      <c r="K1089" s="10"/>
      <c r="L1089" s="10"/>
      <c r="M1089" s="10"/>
    </row>
    <row r="1090" spans="1:13" x14ac:dyDescent="0.25">
      <c r="A1090" s="9" t="s">
        <v>634</v>
      </c>
      <c r="B1090" s="9" t="s">
        <v>37</v>
      </c>
      <c r="C1090" s="9" t="s">
        <v>38</v>
      </c>
      <c r="D1090" s="13" t="s">
        <v>635</v>
      </c>
      <c r="E1090" s="10"/>
      <c r="F1090" s="10"/>
      <c r="G1090" s="10"/>
      <c r="H1090" s="10"/>
      <c r="I1090" s="10"/>
      <c r="J1090" s="10"/>
      <c r="K1090" s="21">
        <v>0.90300000000000002</v>
      </c>
      <c r="L1090" s="11">
        <v>25.25</v>
      </c>
      <c r="M1090" s="12">
        <f>ROUND(K1090*L1090,2)</f>
        <v>22.8</v>
      </c>
    </row>
    <row r="1091" spans="1:13" x14ac:dyDescent="0.25">
      <c r="A1091" s="9" t="s">
        <v>632</v>
      </c>
      <c r="B1091" s="9" t="s">
        <v>37</v>
      </c>
      <c r="C1091" s="9" t="s">
        <v>38</v>
      </c>
      <c r="D1091" s="13" t="s">
        <v>633</v>
      </c>
      <c r="E1091" s="10"/>
      <c r="F1091" s="10"/>
      <c r="G1091" s="10"/>
      <c r="H1091" s="10"/>
      <c r="I1091" s="10"/>
      <c r="J1091" s="10"/>
      <c r="K1091" s="21">
        <v>0.90300000000000002</v>
      </c>
      <c r="L1091" s="11">
        <v>29.05</v>
      </c>
      <c r="M1091" s="12">
        <f>ROUND(K1091*L1091,2)</f>
        <v>26.23</v>
      </c>
    </row>
    <row r="1092" spans="1:13" ht="22.5" x14ac:dyDescent="0.25">
      <c r="A1092" s="9" t="s">
        <v>837</v>
      </c>
      <c r="B1092" s="9" t="s">
        <v>30</v>
      </c>
      <c r="C1092" s="9" t="s">
        <v>434</v>
      </c>
      <c r="D1092" s="13" t="s">
        <v>838</v>
      </c>
      <c r="E1092" s="10"/>
      <c r="F1092" s="10"/>
      <c r="G1092" s="10"/>
      <c r="H1092" s="10"/>
      <c r="I1092" s="10"/>
      <c r="J1092" s="10"/>
      <c r="K1092" s="21">
        <v>1</v>
      </c>
      <c r="L1092" s="11">
        <v>12.55</v>
      </c>
      <c r="M1092" s="12">
        <f>ROUND(K1092*L1092,2)</f>
        <v>12.55</v>
      </c>
    </row>
    <row r="1093" spans="1:13" ht="135" x14ac:dyDescent="0.25">
      <c r="A1093" s="10"/>
      <c r="B1093" s="10"/>
      <c r="C1093" s="10"/>
      <c r="D1093" s="13" t="s">
        <v>839</v>
      </c>
      <c r="E1093" s="10"/>
      <c r="F1093" s="10"/>
      <c r="G1093" s="10"/>
      <c r="H1093" s="10"/>
      <c r="I1093" s="10"/>
      <c r="J1093" s="10"/>
      <c r="K1093" s="10"/>
      <c r="L1093" s="10"/>
      <c r="M1093" s="10"/>
    </row>
    <row r="1094" spans="1:13" x14ac:dyDescent="0.25">
      <c r="A1094" s="10"/>
      <c r="B1094" s="10"/>
      <c r="C1094" s="10"/>
      <c r="D1094" s="30"/>
      <c r="E1094" s="9" t="s">
        <v>844</v>
      </c>
      <c r="F1094" s="22">
        <v>1</v>
      </c>
      <c r="G1094" s="11">
        <v>0</v>
      </c>
      <c r="H1094" s="11">
        <v>0</v>
      </c>
      <c r="I1094" s="11">
        <v>0</v>
      </c>
      <c r="J1094" s="12">
        <f>OR(F1094&lt;&gt;0,G1094&lt;&gt;0,H1094&lt;&gt;0,I1094&lt;&gt;0)*(F1094 + (F1094 = 0))*(G1094 + (G1094 = 0))*(H1094 + (H1094 = 0))*(I1094 + (I1094 = 0))</f>
        <v>1</v>
      </c>
      <c r="K1094" s="10"/>
      <c r="L1094" s="10"/>
      <c r="M1094" s="10"/>
    </row>
    <row r="1095" spans="1:13" x14ac:dyDescent="0.25">
      <c r="A1095" s="10"/>
      <c r="B1095" s="10"/>
      <c r="C1095" s="10"/>
      <c r="D1095" s="30"/>
      <c r="E1095" s="10"/>
      <c r="F1095" s="10"/>
      <c r="G1095" s="10"/>
      <c r="H1095" s="10"/>
      <c r="I1095" s="10"/>
      <c r="J1095" s="14" t="s">
        <v>845</v>
      </c>
      <c r="K1095" s="16">
        <f>J1094*1</f>
        <v>1</v>
      </c>
      <c r="L1095" s="16">
        <f>SUM(M1090:M1092)</f>
        <v>61.58</v>
      </c>
      <c r="M1095" s="16">
        <f>ROUND(K1095*L1095,2)</f>
        <v>61.58</v>
      </c>
    </row>
    <row r="1096" spans="1:13" ht="0.95" customHeight="1" x14ac:dyDescent="0.25">
      <c r="A1096" s="17"/>
      <c r="B1096" s="17"/>
      <c r="C1096" s="17"/>
      <c r="D1096" s="31"/>
      <c r="E1096" s="17"/>
      <c r="F1096" s="17"/>
      <c r="G1096" s="17"/>
      <c r="H1096" s="17"/>
      <c r="I1096" s="17"/>
      <c r="J1096" s="17"/>
      <c r="K1096" s="17"/>
      <c r="L1096" s="17"/>
      <c r="M1096" s="17"/>
    </row>
    <row r="1097" spans="1:13" x14ac:dyDescent="0.25">
      <c r="A1097" s="10"/>
      <c r="B1097" s="10"/>
      <c r="C1097" s="10"/>
      <c r="D1097" s="30"/>
      <c r="E1097" s="10"/>
      <c r="F1097" s="10"/>
      <c r="G1097" s="10"/>
      <c r="H1097" s="10"/>
      <c r="I1097" s="10"/>
      <c r="J1097" s="14" t="s">
        <v>846</v>
      </c>
      <c r="K1097" s="11">
        <v>1</v>
      </c>
      <c r="L1097" s="16">
        <f>M958+M968+M978+M988+M998+M1008+M1018+M1028+M1038+M1048+M1060+M1070+M1080+M1088</f>
        <v>6210.22</v>
      </c>
      <c r="M1097" s="16">
        <f>ROUND(K1097*L1097,2)</f>
        <v>6210.22</v>
      </c>
    </row>
    <row r="1098" spans="1:13" ht="0.95" customHeight="1" x14ac:dyDescent="0.25">
      <c r="A1098" s="17"/>
      <c r="B1098" s="17"/>
      <c r="C1098" s="17"/>
      <c r="D1098" s="31"/>
      <c r="E1098" s="17"/>
      <c r="F1098" s="17"/>
      <c r="G1098" s="17"/>
      <c r="H1098" s="17"/>
      <c r="I1098" s="17"/>
      <c r="J1098" s="17"/>
      <c r="K1098" s="17"/>
      <c r="L1098" s="17"/>
      <c r="M1098" s="17"/>
    </row>
    <row r="1099" spans="1:13" x14ac:dyDescent="0.25">
      <c r="A1099" s="18" t="s">
        <v>847</v>
      </c>
      <c r="B1099" s="18" t="s">
        <v>6</v>
      </c>
      <c r="C1099" s="18" t="s">
        <v>7</v>
      </c>
      <c r="D1099" s="32" t="s">
        <v>848</v>
      </c>
      <c r="E1099" s="19"/>
      <c r="F1099" s="19"/>
      <c r="G1099" s="19"/>
      <c r="H1099" s="19"/>
      <c r="I1099" s="19"/>
      <c r="J1099" s="19"/>
      <c r="K1099" s="20">
        <f>K1256</f>
        <v>1</v>
      </c>
      <c r="L1099" s="20">
        <f>L1256</f>
        <v>5613.04</v>
      </c>
      <c r="M1099" s="20">
        <f>M1256</f>
        <v>5613.04</v>
      </c>
    </row>
    <row r="1100" spans="1:13" ht="56.25" x14ac:dyDescent="0.25">
      <c r="A1100" s="10"/>
      <c r="B1100" s="10"/>
      <c r="C1100" s="10"/>
      <c r="D1100" s="13" t="s">
        <v>849</v>
      </c>
      <c r="E1100" s="10"/>
      <c r="F1100" s="10"/>
      <c r="G1100" s="10"/>
      <c r="H1100" s="10"/>
      <c r="I1100" s="10"/>
      <c r="J1100" s="10"/>
      <c r="K1100" s="10"/>
      <c r="L1100" s="10"/>
      <c r="M1100" s="10"/>
    </row>
    <row r="1101" spans="1:13" ht="22.5" x14ac:dyDescent="0.25">
      <c r="A1101" s="8" t="s">
        <v>850</v>
      </c>
      <c r="B1101" s="9" t="s">
        <v>10</v>
      </c>
      <c r="C1101" s="9" t="s">
        <v>108</v>
      </c>
      <c r="D1101" s="13" t="s">
        <v>851</v>
      </c>
      <c r="E1101" s="10"/>
      <c r="F1101" s="10"/>
      <c r="G1101" s="10"/>
      <c r="H1101" s="10"/>
      <c r="I1101" s="10"/>
      <c r="J1101" s="10"/>
      <c r="K1101" s="12">
        <f>K1110</f>
        <v>62</v>
      </c>
      <c r="L1101" s="12">
        <f>L1110</f>
        <v>18.82</v>
      </c>
      <c r="M1101" s="12">
        <f>M1110</f>
        <v>1166.8399999999999</v>
      </c>
    </row>
    <row r="1102" spans="1:13" ht="45" x14ac:dyDescent="0.25">
      <c r="A1102" s="10"/>
      <c r="B1102" s="10"/>
      <c r="C1102" s="10"/>
      <c r="D1102" s="13" t="s">
        <v>852</v>
      </c>
      <c r="E1102" s="10"/>
      <c r="F1102" s="10"/>
      <c r="G1102" s="10"/>
      <c r="H1102" s="10"/>
      <c r="I1102" s="10"/>
      <c r="J1102" s="10"/>
      <c r="K1102" s="10"/>
      <c r="L1102" s="10"/>
      <c r="M1102" s="10"/>
    </row>
    <row r="1103" spans="1:13" x14ac:dyDescent="0.25">
      <c r="A1103" s="9" t="s">
        <v>853</v>
      </c>
      <c r="B1103" s="9" t="s">
        <v>30</v>
      </c>
      <c r="C1103" s="9" t="s">
        <v>854</v>
      </c>
      <c r="D1103" s="13" t="s">
        <v>855</v>
      </c>
      <c r="E1103" s="10"/>
      <c r="F1103" s="10"/>
      <c r="G1103" s="10"/>
      <c r="H1103" s="10"/>
      <c r="I1103" s="10"/>
      <c r="J1103" s="10"/>
      <c r="K1103" s="21">
        <v>1</v>
      </c>
      <c r="L1103" s="11">
        <v>12.95</v>
      </c>
      <c r="M1103" s="12">
        <f>ROUND(K1103*L1103,2)</f>
        <v>12.95</v>
      </c>
    </row>
    <row r="1104" spans="1:13" x14ac:dyDescent="0.25">
      <c r="A1104" s="9" t="s">
        <v>697</v>
      </c>
      <c r="B1104" s="9" t="s">
        <v>37</v>
      </c>
      <c r="C1104" s="9" t="s">
        <v>38</v>
      </c>
      <c r="D1104" s="13" t="s">
        <v>362</v>
      </c>
      <c r="E1104" s="10"/>
      <c r="F1104" s="10"/>
      <c r="G1104" s="10"/>
      <c r="H1104" s="10"/>
      <c r="I1104" s="10"/>
      <c r="J1104" s="10"/>
      <c r="K1104" s="21">
        <v>0.15</v>
      </c>
      <c r="L1104" s="11">
        <v>18.010000000000002</v>
      </c>
      <c r="M1104" s="12">
        <f>ROUND(K1104*L1104,2)</f>
        <v>2.7</v>
      </c>
    </row>
    <row r="1105" spans="1:13" x14ac:dyDescent="0.25">
      <c r="A1105" s="10"/>
      <c r="B1105" s="10"/>
      <c r="C1105" s="10"/>
      <c r="D1105" s="13" t="s">
        <v>362</v>
      </c>
      <c r="E1105" s="10"/>
      <c r="F1105" s="10"/>
      <c r="G1105" s="10"/>
      <c r="H1105" s="10"/>
      <c r="I1105" s="10"/>
      <c r="J1105" s="10"/>
      <c r="K1105" s="10"/>
      <c r="L1105" s="10"/>
      <c r="M1105" s="10"/>
    </row>
    <row r="1106" spans="1:13" x14ac:dyDescent="0.25">
      <c r="A1106" s="9" t="s">
        <v>696</v>
      </c>
      <c r="B1106" s="9" t="s">
        <v>37</v>
      </c>
      <c r="C1106" s="9" t="s">
        <v>38</v>
      </c>
      <c r="D1106" s="13" t="s">
        <v>360</v>
      </c>
      <c r="E1106" s="10"/>
      <c r="F1106" s="10"/>
      <c r="G1106" s="10"/>
      <c r="H1106" s="10"/>
      <c r="I1106" s="10"/>
      <c r="J1106" s="10"/>
      <c r="K1106" s="21">
        <v>0.15</v>
      </c>
      <c r="L1106" s="11">
        <v>19.25</v>
      </c>
      <c r="M1106" s="12">
        <f>ROUND(K1106*L1106,2)</f>
        <v>2.89</v>
      </c>
    </row>
    <row r="1107" spans="1:13" x14ac:dyDescent="0.25">
      <c r="A1107" s="10"/>
      <c r="B1107" s="10"/>
      <c r="C1107" s="10"/>
      <c r="D1107" s="13" t="s">
        <v>360</v>
      </c>
      <c r="E1107" s="10"/>
      <c r="F1107" s="10"/>
      <c r="G1107" s="10"/>
      <c r="H1107" s="10"/>
      <c r="I1107" s="10"/>
      <c r="J1107" s="10"/>
      <c r="K1107" s="10"/>
      <c r="L1107" s="10"/>
      <c r="M1107" s="10"/>
    </row>
    <row r="1108" spans="1:13" x14ac:dyDescent="0.25">
      <c r="A1108" s="9" t="s">
        <v>856</v>
      </c>
      <c r="B1108" s="9" t="s">
        <v>43</v>
      </c>
      <c r="C1108" s="9" t="s">
        <v>44</v>
      </c>
      <c r="D1108" s="13" t="s">
        <v>857</v>
      </c>
      <c r="E1108" s="10"/>
      <c r="F1108" s="10"/>
      <c r="G1108" s="10"/>
      <c r="H1108" s="10"/>
      <c r="I1108" s="10"/>
      <c r="J1108" s="10"/>
      <c r="K1108" s="21">
        <v>0.185</v>
      </c>
      <c r="L1108" s="11">
        <v>1.5</v>
      </c>
      <c r="M1108" s="12">
        <f>ROUND(K1108*L1108,2)</f>
        <v>0.28000000000000003</v>
      </c>
    </row>
    <row r="1109" spans="1:13" x14ac:dyDescent="0.25">
      <c r="A1109" s="10"/>
      <c r="B1109" s="10"/>
      <c r="C1109" s="10"/>
      <c r="D1109" s="13" t="s">
        <v>640</v>
      </c>
      <c r="E1109" s="10"/>
      <c r="F1109" s="10"/>
      <c r="G1109" s="10"/>
      <c r="H1109" s="10"/>
      <c r="I1109" s="10"/>
      <c r="J1109" s="10"/>
      <c r="K1109" s="10"/>
      <c r="L1109" s="10"/>
      <c r="M1109" s="10"/>
    </row>
    <row r="1110" spans="1:13" x14ac:dyDescent="0.25">
      <c r="A1110" s="10"/>
      <c r="B1110" s="10"/>
      <c r="C1110" s="10"/>
      <c r="D1110" s="30"/>
      <c r="E1110" s="10"/>
      <c r="F1110" s="10"/>
      <c r="G1110" s="10"/>
      <c r="H1110" s="10"/>
      <c r="I1110" s="10"/>
      <c r="J1110" s="14" t="s">
        <v>858</v>
      </c>
      <c r="K1110" s="11">
        <v>62</v>
      </c>
      <c r="L1110" s="16">
        <f>M1103+M1104+M1106+M1108</f>
        <v>18.82</v>
      </c>
      <c r="M1110" s="16">
        <f>ROUND(K1110*L1110,2)</f>
        <v>1166.8399999999999</v>
      </c>
    </row>
    <row r="1111" spans="1:13" ht="0.95" customHeight="1" x14ac:dyDescent="0.25">
      <c r="A1111" s="17"/>
      <c r="B1111" s="17"/>
      <c r="C1111" s="17"/>
      <c r="D1111" s="31"/>
      <c r="E1111" s="17"/>
      <c r="F1111" s="17"/>
      <c r="G1111" s="17"/>
      <c r="H1111" s="17"/>
      <c r="I1111" s="17"/>
      <c r="J1111" s="17"/>
      <c r="K1111" s="17"/>
      <c r="L1111" s="17"/>
      <c r="M1111" s="17"/>
    </row>
    <row r="1112" spans="1:13" x14ac:dyDescent="0.25">
      <c r="A1112" s="8" t="s">
        <v>859</v>
      </c>
      <c r="B1112" s="9" t="s">
        <v>10</v>
      </c>
      <c r="C1112" s="9" t="s">
        <v>108</v>
      </c>
      <c r="D1112" s="13" t="s">
        <v>860</v>
      </c>
      <c r="E1112" s="10"/>
      <c r="F1112" s="10"/>
      <c r="G1112" s="10"/>
      <c r="H1112" s="10"/>
      <c r="I1112" s="10"/>
      <c r="J1112" s="10"/>
      <c r="K1112" s="12">
        <f>K1122</f>
        <v>5</v>
      </c>
      <c r="L1112" s="12">
        <f>L1122</f>
        <v>32.57</v>
      </c>
      <c r="M1112" s="12">
        <f>M1122</f>
        <v>162.85</v>
      </c>
    </row>
    <row r="1113" spans="1:13" ht="78.75" x14ac:dyDescent="0.25">
      <c r="A1113" s="10"/>
      <c r="B1113" s="10"/>
      <c r="C1113" s="10"/>
      <c r="D1113" s="13" t="s">
        <v>861</v>
      </c>
      <c r="E1113" s="10"/>
      <c r="F1113" s="10"/>
      <c r="G1113" s="10"/>
      <c r="H1113" s="10"/>
      <c r="I1113" s="10"/>
      <c r="J1113" s="10"/>
      <c r="K1113" s="10"/>
      <c r="L1113" s="10"/>
      <c r="M1113" s="10"/>
    </row>
    <row r="1114" spans="1:13" x14ac:dyDescent="0.25">
      <c r="A1114" s="9" t="s">
        <v>697</v>
      </c>
      <c r="B1114" s="9" t="s">
        <v>37</v>
      </c>
      <c r="C1114" s="9" t="s">
        <v>38</v>
      </c>
      <c r="D1114" s="13" t="s">
        <v>362</v>
      </c>
      <c r="E1114" s="10"/>
      <c r="F1114" s="10"/>
      <c r="G1114" s="10"/>
      <c r="H1114" s="10"/>
      <c r="I1114" s="10"/>
      <c r="J1114" s="10"/>
      <c r="K1114" s="21">
        <v>0.15</v>
      </c>
      <c r="L1114" s="11">
        <v>18.010000000000002</v>
      </c>
      <c r="M1114" s="12">
        <f>ROUND(K1114*L1114,2)</f>
        <v>2.7</v>
      </c>
    </row>
    <row r="1115" spans="1:13" x14ac:dyDescent="0.25">
      <c r="A1115" s="10"/>
      <c r="B1115" s="10"/>
      <c r="C1115" s="10"/>
      <c r="D1115" s="13" t="s">
        <v>362</v>
      </c>
      <c r="E1115" s="10"/>
      <c r="F1115" s="10"/>
      <c r="G1115" s="10"/>
      <c r="H1115" s="10"/>
      <c r="I1115" s="10"/>
      <c r="J1115" s="10"/>
      <c r="K1115" s="10"/>
      <c r="L1115" s="10"/>
      <c r="M1115" s="10"/>
    </row>
    <row r="1116" spans="1:13" x14ac:dyDescent="0.25">
      <c r="A1116" s="9" t="s">
        <v>696</v>
      </c>
      <c r="B1116" s="9" t="s">
        <v>37</v>
      </c>
      <c r="C1116" s="9" t="s">
        <v>38</v>
      </c>
      <c r="D1116" s="13" t="s">
        <v>360</v>
      </c>
      <c r="E1116" s="10"/>
      <c r="F1116" s="10"/>
      <c r="G1116" s="10"/>
      <c r="H1116" s="10"/>
      <c r="I1116" s="10"/>
      <c r="J1116" s="10"/>
      <c r="K1116" s="21">
        <v>0.15</v>
      </c>
      <c r="L1116" s="11">
        <v>19.25</v>
      </c>
      <c r="M1116" s="12">
        <f>ROUND(K1116*L1116,2)</f>
        <v>2.89</v>
      </c>
    </row>
    <row r="1117" spans="1:13" x14ac:dyDescent="0.25">
      <c r="A1117" s="10"/>
      <c r="B1117" s="10"/>
      <c r="C1117" s="10"/>
      <c r="D1117" s="13" t="s">
        <v>360</v>
      </c>
      <c r="E1117" s="10"/>
      <c r="F1117" s="10"/>
      <c r="G1117" s="10"/>
      <c r="H1117" s="10"/>
      <c r="I1117" s="10"/>
      <c r="J1117" s="10"/>
      <c r="K1117" s="10"/>
      <c r="L1117" s="10"/>
      <c r="M1117" s="10"/>
    </row>
    <row r="1118" spans="1:13" x14ac:dyDescent="0.25">
      <c r="A1118" s="9" t="s">
        <v>856</v>
      </c>
      <c r="B1118" s="9" t="s">
        <v>43</v>
      </c>
      <c r="C1118" s="9" t="s">
        <v>44</v>
      </c>
      <c r="D1118" s="13" t="s">
        <v>857</v>
      </c>
      <c r="E1118" s="10"/>
      <c r="F1118" s="10"/>
      <c r="G1118" s="10"/>
      <c r="H1118" s="10"/>
      <c r="I1118" s="10"/>
      <c r="J1118" s="10"/>
      <c r="K1118" s="21">
        <v>5.6000000000000001E-2</v>
      </c>
      <c r="L1118" s="11">
        <v>1.5</v>
      </c>
      <c r="M1118" s="12">
        <f>ROUND(K1118*L1118,2)</f>
        <v>0.08</v>
      </c>
    </row>
    <row r="1119" spans="1:13" x14ac:dyDescent="0.25">
      <c r="A1119" s="10"/>
      <c r="B1119" s="10"/>
      <c r="C1119" s="10"/>
      <c r="D1119" s="13" t="s">
        <v>640</v>
      </c>
      <c r="E1119" s="10"/>
      <c r="F1119" s="10"/>
      <c r="G1119" s="10"/>
      <c r="H1119" s="10"/>
      <c r="I1119" s="10"/>
      <c r="J1119" s="10"/>
      <c r="K1119" s="10"/>
      <c r="L1119" s="10"/>
      <c r="M1119" s="10"/>
    </row>
    <row r="1120" spans="1:13" x14ac:dyDescent="0.25">
      <c r="A1120" s="9" t="s">
        <v>862</v>
      </c>
      <c r="B1120" s="9" t="s">
        <v>30</v>
      </c>
      <c r="C1120" s="9" t="s">
        <v>854</v>
      </c>
      <c r="D1120" s="13" t="s">
        <v>863</v>
      </c>
      <c r="E1120" s="10"/>
      <c r="F1120" s="10"/>
      <c r="G1120" s="10"/>
      <c r="H1120" s="10"/>
      <c r="I1120" s="10"/>
      <c r="J1120" s="10"/>
      <c r="K1120" s="21">
        <v>1</v>
      </c>
      <c r="L1120" s="11">
        <v>15.48</v>
      </c>
      <c r="M1120" s="12">
        <f>ROUND(K1120*L1120,2)</f>
        <v>15.48</v>
      </c>
    </row>
    <row r="1121" spans="1:13" x14ac:dyDescent="0.25">
      <c r="A1121" s="9" t="s">
        <v>864</v>
      </c>
      <c r="B1121" s="9" t="s">
        <v>30</v>
      </c>
      <c r="C1121" s="9" t="s">
        <v>854</v>
      </c>
      <c r="D1121" s="13" t="s">
        <v>865</v>
      </c>
      <c r="E1121" s="10"/>
      <c r="F1121" s="10"/>
      <c r="G1121" s="10"/>
      <c r="H1121" s="10"/>
      <c r="I1121" s="10"/>
      <c r="J1121" s="10"/>
      <c r="K1121" s="21">
        <v>1</v>
      </c>
      <c r="L1121" s="11">
        <v>11.42</v>
      </c>
      <c r="M1121" s="12">
        <f>ROUND(K1121*L1121,2)</f>
        <v>11.42</v>
      </c>
    </row>
    <row r="1122" spans="1:13" x14ac:dyDescent="0.25">
      <c r="A1122" s="10"/>
      <c r="B1122" s="10"/>
      <c r="C1122" s="10"/>
      <c r="D1122" s="30"/>
      <c r="E1122" s="10"/>
      <c r="F1122" s="10"/>
      <c r="G1122" s="10"/>
      <c r="H1122" s="10"/>
      <c r="I1122" s="10"/>
      <c r="J1122" s="14" t="s">
        <v>866</v>
      </c>
      <c r="K1122" s="11">
        <v>5</v>
      </c>
      <c r="L1122" s="16">
        <f>M1114+M1116+M1118+M1120+M1121</f>
        <v>32.57</v>
      </c>
      <c r="M1122" s="16">
        <f>ROUND(K1122*L1122,2)</f>
        <v>162.85</v>
      </c>
    </row>
    <row r="1123" spans="1:13" ht="0.95" customHeight="1" x14ac:dyDescent="0.25">
      <c r="A1123" s="17"/>
      <c r="B1123" s="17"/>
      <c r="C1123" s="17"/>
      <c r="D1123" s="31"/>
      <c r="E1123" s="17"/>
      <c r="F1123" s="17"/>
      <c r="G1123" s="17"/>
      <c r="H1123" s="17"/>
      <c r="I1123" s="17"/>
      <c r="J1123" s="17"/>
      <c r="K1123" s="17"/>
      <c r="L1123" s="17"/>
      <c r="M1123" s="17"/>
    </row>
    <row r="1124" spans="1:13" ht="22.5" x14ac:dyDescent="0.25">
      <c r="A1124" s="8" t="s">
        <v>867</v>
      </c>
      <c r="B1124" s="9" t="s">
        <v>10</v>
      </c>
      <c r="C1124" s="9" t="s">
        <v>108</v>
      </c>
      <c r="D1124" s="13" t="s">
        <v>868</v>
      </c>
      <c r="E1124" s="10"/>
      <c r="F1124" s="10"/>
      <c r="G1124" s="10"/>
      <c r="H1124" s="10"/>
      <c r="I1124" s="10"/>
      <c r="J1124" s="10"/>
      <c r="K1124" s="12">
        <f>K1132</f>
        <v>22</v>
      </c>
      <c r="L1124" s="12">
        <f>L1132</f>
        <v>42.08</v>
      </c>
      <c r="M1124" s="12">
        <f>M1132</f>
        <v>925.76</v>
      </c>
    </row>
    <row r="1125" spans="1:13" ht="67.5" x14ac:dyDescent="0.25">
      <c r="A1125" s="10"/>
      <c r="B1125" s="10"/>
      <c r="C1125" s="10"/>
      <c r="D1125" s="13" t="s">
        <v>869</v>
      </c>
      <c r="E1125" s="10"/>
      <c r="F1125" s="10"/>
      <c r="G1125" s="10"/>
      <c r="H1125" s="10"/>
      <c r="I1125" s="10"/>
      <c r="J1125" s="10"/>
      <c r="K1125" s="10"/>
      <c r="L1125" s="10"/>
      <c r="M1125" s="10"/>
    </row>
    <row r="1126" spans="1:13" x14ac:dyDescent="0.25">
      <c r="A1126" s="9" t="s">
        <v>697</v>
      </c>
      <c r="B1126" s="9" t="s">
        <v>37</v>
      </c>
      <c r="C1126" s="9" t="s">
        <v>38</v>
      </c>
      <c r="D1126" s="13" t="s">
        <v>362</v>
      </c>
      <c r="E1126" s="10"/>
      <c r="F1126" s="10"/>
      <c r="G1126" s="10"/>
      <c r="H1126" s="10"/>
      <c r="I1126" s="10"/>
      <c r="J1126" s="10"/>
      <c r="K1126" s="21">
        <v>0.1</v>
      </c>
      <c r="L1126" s="11">
        <v>18.010000000000002</v>
      </c>
      <c r="M1126" s="12">
        <f>ROUND(K1126*L1126,2)</f>
        <v>1.8</v>
      </c>
    </row>
    <row r="1127" spans="1:13" x14ac:dyDescent="0.25">
      <c r="A1127" s="10"/>
      <c r="B1127" s="10"/>
      <c r="C1127" s="10"/>
      <c r="D1127" s="13" t="s">
        <v>362</v>
      </c>
      <c r="E1127" s="10"/>
      <c r="F1127" s="10"/>
      <c r="G1127" s="10"/>
      <c r="H1127" s="10"/>
      <c r="I1127" s="10"/>
      <c r="J1127" s="10"/>
      <c r="K1127" s="10"/>
      <c r="L1127" s="10"/>
      <c r="M1127" s="10"/>
    </row>
    <row r="1128" spans="1:13" x14ac:dyDescent="0.25">
      <c r="A1128" s="9" t="s">
        <v>696</v>
      </c>
      <c r="B1128" s="9" t="s">
        <v>37</v>
      </c>
      <c r="C1128" s="9" t="s">
        <v>38</v>
      </c>
      <c r="D1128" s="13" t="s">
        <v>360</v>
      </c>
      <c r="E1128" s="10"/>
      <c r="F1128" s="10"/>
      <c r="G1128" s="10"/>
      <c r="H1128" s="10"/>
      <c r="I1128" s="10"/>
      <c r="J1128" s="10"/>
      <c r="K1128" s="21">
        <v>0.1</v>
      </c>
      <c r="L1128" s="11">
        <v>19.25</v>
      </c>
      <c r="M1128" s="12">
        <f>ROUND(K1128*L1128,2)</f>
        <v>1.93</v>
      </c>
    </row>
    <row r="1129" spans="1:13" x14ac:dyDescent="0.25">
      <c r="A1129" s="10"/>
      <c r="B1129" s="10"/>
      <c r="C1129" s="10"/>
      <c r="D1129" s="13" t="s">
        <v>360</v>
      </c>
      <c r="E1129" s="10"/>
      <c r="F1129" s="10"/>
      <c r="G1129" s="10"/>
      <c r="H1129" s="10"/>
      <c r="I1129" s="10"/>
      <c r="J1129" s="10"/>
      <c r="K1129" s="10"/>
      <c r="L1129" s="10"/>
      <c r="M1129" s="10"/>
    </row>
    <row r="1130" spans="1:13" x14ac:dyDescent="0.25">
      <c r="A1130" s="9" t="s">
        <v>870</v>
      </c>
      <c r="B1130" s="9" t="s">
        <v>30</v>
      </c>
      <c r="C1130" s="9" t="s">
        <v>854</v>
      </c>
      <c r="D1130" s="13" t="s">
        <v>871</v>
      </c>
      <c r="E1130" s="10"/>
      <c r="F1130" s="10"/>
      <c r="G1130" s="10"/>
      <c r="H1130" s="10"/>
      <c r="I1130" s="10"/>
      <c r="J1130" s="10"/>
      <c r="K1130" s="21">
        <v>1</v>
      </c>
      <c r="L1130" s="11">
        <v>26.58</v>
      </c>
      <c r="M1130" s="12">
        <f>ROUND(K1130*L1130,2)</f>
        <v>26.58</v>
      </c>
    </row>
    <row r="1131" spans="1:13" ht="22.5" x14ac:dyDescent="0.25">
      <c r="A1131" s="9" t="s">
        <v>872</v>
      </c>
      <c r="B1131" s="9" t="s">
        <v>30</v>
      </c>
      <c r="C1131" s="9" t="s">
        <v>854</v>
      </c>
      <c r="D1131" s="13" t="s">
        <v>873</v>
      </c>
      <c r="E1131" s="10"/>
      <c r="F1131" s="10"/>
      <c r="G1131" s="10"/>
      <c r="H1131" s="10"/>
      <c r="I1131" s="10"/>
      <c r="J1131" s="10"/>
      <c r="K1131" s="21">
        <v>1</v>
      </c>
      <c r="L1131" s="11">
        <v>11.77</v>
      </c>
      <c r="M1131" s="12">
        <f>ROUND(K1131*L1131,2)</f>
        <v>11.77</v>
      </c>
    </row>
    <row r="1132" spans="1:13" x14ac:dyDescent="0.25">
      <c r="A1132" s="10"/>
      <c r="B1132" s="10"/>
      <c r="C1132" s="10"/>
      <c r="D1132" s="30"/>
      <c r="E1132" s="10"/>
      <c r="F1132" s="10"/>
      <c r="G1132" s="10"/>
      <c r="H1132" s="10"/>
      <c r="I1132" s="10"/>
      <c r="J1132" s="14" t="s">
        <v>874</v>
      </c>
      <c r="K1132" s="11">
        <v>22</v>
      </c>
      <c r="L1132" s="16">
        <f>M1126+M1128+M1130+M1131</f>
        <v>42.08</v>
      </c>
      <c r="M1132" s="16">
        <f>ROUND(K1132*L1132,2)</f>
        <v>925.76</v>
      </c>
    </row>
    <row r="1133" spans="1:13" ht="0.95" customHeight="1" x14ac:dyDescent="0.25">
      <c r="A1133" s="17"/>
      <c r="B1133" s="17"/>
      <c r="C1133" s="17"/>
      <c r="D1133" s="31"/>
      <c r="E1133" s="17"/>
      <c r="F1133" s="17"/>
      <c r="G1133" s="17"/>
      <c r="H1133" s="17"/>
      <c r="I1133" s="17"/>
      <c r="J1133" s="17"/>
      <c r="K1133" s="17"/>
      <c r="L1133" s="17"/>
      <c r="M1133" s="17"/>
    </row>
    <row r="1134" spans="1:13" ht="22.5" x14ac:dyDescent="0.25">
      <c r="A1134" s="8" t="s">
        <v>875</v>
      </c>
      <c r="B1134" s="9" t="s">
        <v>10</v>
      </c>
      <c r="C1134" s="9" t="s">
        <v>108</v>
      </c>
      <c r="D1134" s="13" t="s">
        <v>876</v>
      </c>
      <c r="E1134" s="10"/>
      <c r="F1134" s="10"/>
      <c r="G1134" s="10"/>
      <c r="H1134" s="10"/>
      <c r="I1134" s="10"/>
      <c r="J1134" s="10"/>
      <c r="K1134" s="12">
        <f>K1142</f>
        <v>3</v>
      </c>
      <c r="L1134" s="12">
        <f>L1142</f>
        <v>94.94</v>
      </c>
      <c r="M1134" s="12">
        <f>M1142</f>
        <v>284.82</v>
      </c>
    </row>
    <row r="1135" spans="1:13" ht="56.25" x14ac:dyDescent="0.25">
      <c r="A1135" s="10"/>
      <c r="B1135" s="10"/>
      <c r="C1135" s="10"/>
      <c r="D1135" s="13" t="s">
        <v>877</v>
      </c>
      <c r="E1135" s="10"/>
      <c r="F1135" s="10"/>
      <c r="G1135" s="10"/>
      <c r="H1135" s="10"/>
      <c r="I1135" s="10"/>
      <c r="J1135" s="10"/>
      <c r="K1135" s="10"/>
      <c r="L1135" s="10"/>
      <c r="M1135" s="10"/>
    </row>
    <row r="1136" spans="1:13" x14ac:dyDescent="0.25">
      <c r="A1136" s="9" t="s">
        <v>632</v>
      </c>
      <c r="B1136" s="9" t="s">
        <v>37</v>
      </c>
      <c r="C1136" s="9" t="s">
        <v>38</v>
      </c>
      <c r="D1136" s="13" t="s">
        <v>633</v>
      </c>
      <c r="E1136" s="10"/>
      <c r="F1136" s="10"/>
      <c r="G1136" s="10"/>
      <c r="H1136" s="10"/>
      <c r="I1136" s="10"/>
      <c r="J1136" s="10"/>
      <c r="K1136" s="21">
        <v>0.2</v>
      </c>
      <c r="L1136" s="11">
        <v>29.05</v>
      </c>
      <c r="M1136" s="12">
        <f>ROUND(K1136*L1136,2)</f>
        <v>5.81</v>
      </c>
    </row>
    <row r="1137" spans="1:13" x14ac:dyDescent="0.25">
      <c r="A1137" s="9" t="s">
        <v>634</v>
      </c>
      <c r="B1137" s="9" t="s">
        <v>37</v>
      </c>
      <c r="C1137" s="9" t="s">
        <v>38</v>
      </c>
      <c r="D1137" s="13" t="s">
        <v>635</v>
      </c>
      <c r="E1137" s="10"/>
      <c r="F1137" s="10"/>
      <c r="G1137" s="10"/>
      <c r="H1137" s="10"/>
      <c r="I1137" s="10"/>
      <c r="J1137" s="10"/>
      <c r="K1137" s="21">
        <v>0.2</v>
      </c>
      <c r="L1137" s="11">
        <v>25.25</v>
      </c>
      <c r="M1137" s="12">
        <f>ROUND(K1137*L1137,2)</f>
        <v>5.05</v>
      </c>
    </row>
    <row r="1138" spans="1:13" ht="22.5" x14ac:dyDescent="0.25">
      <c r="A1138" s="9" t="s">
        <v>878</v>
      </c>
      <c r="B1138" s="9" t="s">
        <v>30</v>
      </c>
      <c r="C1138" s="9" t="s">
        <v>108</v>
      </c>
      <c r="D1138" s="13" t="s">
        <v>879</v>
      </c>
      <c r="E1138" s="10"/>
      <c r="F1138" s="10"/>
      <c r="G1138" s="10"/>
      <c r="H1138" s="10"/>
      <c r="I1138" s="10"/>
      <c r="J1138" s="10"/>
      <c r="K1138" s="21">
        <v>1</v>
      </c>
      <c r="L1138" s="11">
        <v>84.08</v>
      </c>
      <c r="M1138" s="12">
        <f>ROUND(K1138*L1138,2)</f>
        <v>84.08</v>
      </c>
    </row>
    <row r="1139" spans="1:13" ht="56.25" x14ac:dyDescent="0.25">
      <c r="A1139" s="10"/>
      <c r="B1139" s="10"/>
      <c r="C1139" s="10"/>
      <c r="D1139" s="13" t="s">
        <v>880</v>
      </c>
      <c r="E1139" s="10"/>
      <c r="F1139" s="10"/>
      <c r="G1139" s="10"/>
      <c r="H1139" s="10"/>
      <c r="I1139" s="10"/>
      <c r="J1139" s="10"/>
      <c r="K1139" s="10"/>
      <c r="L1139" s="10"/>
      <c r="M1139" s="10"/>
    </row>
    <row r="1140" spans="1:13" x14ac:dyDescent="0.25">
      <c r="A1140" s="9" t="s">
        <v>639</v>
      </c>
      <c r="B1140" s="9" t="s">
        <v>43</v>
      </c>
      <c r="C1140" s="9" t="s">
        <v>44</v>
      </c>
      <c r="D1140" s="13" t="s">
        <v>640</v>
      </c>
      <c r="E1140" s="10"/>
      <c r="F1140" s="10"/>
      <c r="G1140" s="10"/>
      <c r="H1140" s="10"/>
      <c r="I1140" s="10"/>
      <c r="J1140" s="10"/>
      <c r="K1140" s="21">
        <v>0.109</v>
      </c>
      <c r="L1140" s="11">
        <v>0</v>
      </c>
      <c r="M1140" s="12">
        <f>ROUND(K1140*L1140,2)</f>
        <v>0</v>
      </c>
    </row>
    <row r="1141" spans="1:13" x14ac:dyDescent="0.25">
      <c r="A1141" s="10"/>
      <c r="B1141" s="10"/>
      <c r="C1141" s="10"/>
      <c r="D1141" s="13" t="s">
        <v>640</v>
      </c>
      <c r="E1141" s="10"/>
      <c r="F1141" s="10"/>
      <c r="G1141" s="10"/>
      <c r="H1141" s="10"/>
      <c r="I1141" s="10"/>
      <c r="J1141" s="10"/>
      <c r="K1141" s="10"/>
      <c r="L1141" s="10"/>
      <c r="M1141" s="10"/>
    </row>
    <row r="1142" spans="1:13" x14ac:dyDescent="0.25">
      <c r="A1142" s="10"/>
      <c r="B1142" s="10"/>
      <c r="C1142" s="10"/>
      <c r="D1142" s="30"/>
      <c r="E1142" s="10"/>
      <c r="F1142" s="10"/>
      <c r="G1142" s="10"/>
      <c r="H1142" s="10"/>
      <c r="I1142" s="10"/>
      <c r="J1142" s="14" t="s">
        <v>881</v>
      </c>
      <c r="K1142" s="11">
        <v>3</v>
      </c>
      <c r="L1142" s="16">
        <f>M1136+M1137+M1138+M1140</f>
        <v>94.94</v>
      </c>
      <c r="M1142" s="16">
        <f>ROUND(K1142*L1142,2)</f>
        <v>284.82</v>
      </c>
    </row>
    <row r="1143" spans="1:13" ht="0.95" customHeight="1" x14ac:dyDescent="0.25">
      <c r="A1143" s="17"/>
      <c r="B1143" s="17"/>
      <c r="C1143" s="17"/>
      <c r="D1143" s="31"/>
      <c r="E1143" s="17"/>
      <c r="F1143" s="17"/>
      <c r="G1143" s="17"/>
      <c r="H1143" s="17"/>
      <c r="I1143" s="17"/>
      <c r="J1143" s="17"/>
      <c r="K1143" s="17"/>
      <c r="L1143" s="17"/>
      <c r="M1143" s="17"/>
    </row>
    <row r="1144" spans="1:13" x14ac:dyDescent="0.25">
      <c r="A1144" s="8" t="s">
        <v>882</v>
      </c>
      <c r="B1144" s="9" t="s">
        <v>10</v>
      </c>
      <c r="C1144" s="9" t="s">
        <v>108</v>
      </c>
      <c r="D1144" s="13" t="s">
        <v>883</v>
      </c>
      <c r="E1144" s="10"/>
      <c r="F1144" s="10"/>
      <c r="G1144" s="10"/>
      <c r="H1144" s="10"/>
      <c r="I1144" s="10"/>
      <c r="J1144" s="10"/>
      <c r="K1144" s="12">
        <f>K1152</f>
        <v>3</v>
      </c>
      <c r="L1144" s="12">
        <f>L1152</f>
        <v>74.19</v>
      </c>
      <c r="M1144" s="12">
        <f>M1152</f>
        <v>222.57</v>
      </c>
    </row>
    <row r="1145" spans="1:13" ht="45" x14ac:dyDescent="0.25">
      <c r="A1145" s="10"/>
      <c r="B1145" s="10"/>
      <c r="C1145" s="10"/>
      <c r="D1145" s="13" t="s">
        <v>884</v>
      </c>
      <c r="E1145" s="10"/>
      <c r="F1145" s="10"/>
      <c r="G1145" s="10"/>
      <c r="H1145" s="10"/>
      <c r="I1145" s="10"/>
      <c r="J1145" s="10"/>
      <c r="K1145" s="10"/>
      <c r="L1145" s="10"/>
      <c r="M1145" s="10"/>
    </row>
    <row r="1146" spans="1:13" x14ac:dyDescent="0.25">
      <c r="A1146" s="9" t="s">
        <v>885</v>
      </c>
      <c r="B1146" s="9" t="s">
        <v>10</v>
      </c>
      <c r="C1146" s="9" t="s">
        <v>108</v>
      </c>
      <c r="D1146" s="13" t="s">
        <v>886</v>
      </c>
      <c r="E1146" s="10"/>
      <c r="F1146" s="10"/>
      <c r="G1146" s="10"/>
      <c r="H1146" s="10"/>
      <c r="I1146" s="10"/>
      <c r="J1146" s="10"/>
      <c r="K1146" s="21">
        <v>1</v>
      </c>
      <c r="L1146" s="11">
        <v>68.599999999999994</v>
      </c>
      <c r="M1146" s="12">
        <f>ROUND(K1146*L1146,2)</f>
        <v>68.599999999999994</v>
      </c>
    </row>
    <row r="1147" spans="1:13" ht="45" x14ac:dyDescent="0.25">
      <c r="A1147" s="10"/>
      <c r="B1147" s="10"/>
      <c r="C1147" s="10"/>
      <c r="D1147" s="13" t="s">
        <v>887</v>
      </c>
      <c r="E1147" s="10"/>
      <c r="F1147" s="10"/>
      <c r="G1147" s="10"/>
      <c r="H1147" s="10"/>
      <c r="I1147" s="10"/>
      <c r="J1147" s="10"/>
      <c r="K1147" s="10"/>
      <c r="L1147" s="10"/>
      <c r="M1147" s="10"/>
    </row>
    <row r="1148" spans="1:13" x14ac:dyDescent="0.25">
      <c r="A1148" s="9" t="s">
        <v>697</v>
      </c>
      <c r="B1148" s="9" t="s">
        <v>37</v>
      </c>
      <c r="C1148" s="9" t="s">
        <v>38</v>
      </c>
      <c r="D1148" s="13" t="s">
        <v>362</v>
      </c>
      <c r="E1148" s="10"/>
      <c r="F1148" s="10"/>
      <c r="G1148" s="10"/>
      <c r="H1148" s="10"/>
      <c r="I1148" s="10"/>
      <c r="J1148" s="10"/>
      <c r="K1148" s="21">
        <v>0.15</v>
      </c>
      <c r="L1148" s="11">
        <v>18.010000000000002</v>
      </c>
      <c r="M1148" s="12">
        <f>ROUND(K1148*L1148,2)</f>
        <v>2.7</v>
      </c>
    </row>
    <row r="1149" spans="1:13" x14ac:dyDescent="0.25">
      <c r="A1149" s="10"/>
      <c r="B1149" s="10"/>
      <c r="C1149" s="10"/>
      <c r="D1149" s="13" t="s">
        <v>362</v>
      </c>
      <c r="E1149" s="10"/>
      <c r="F1149" s="10"/>
      <c r="G1149" s="10"/>
      <c r="H1149" s="10"/>
      <c r="I1149" s="10"/>
      <c r="J1149" s="10"/>
      <c r="K1149" s="10"/>
      <c r="L1149" s="10"/>
      <c r="M1149" s="10"/>
    </row>
    <row r="1150" spans="1:13" x14ac:dyDescent="0.25">
      <c r="A1150" s="9" t="s">
        <v>696</v>
      </c>
      <c r="B1150" s="9" t="s">
        <v>37</v>
      </c>
      <c r="C1150" s="9" t="s">
        <v>38</v>
      </c>
      <c r="D1150" s="13" t="s">
        <v>360</v>
      </c>
      <c r="E1150" s="10"/>
      <c r="F1150" s="10"/>
      <c r="G1150" s="10"/>
      <c r="H1150" s="10"/>
      <c r="I1150" s="10"/>
      <c r="J1150" s="10"/>
      <c r="K1150" s="21">
        <v>0.15</v>
      </c>
      <c r="L1150" s="11">
        <v>19.25</v>
      </c>
      <c r="M1150" s="12">
        <f>ROUND(K1150*L1150,2)</f>
        <v>2.89</v>
      </c>
    </row>
    <row r="1151" spans="1:13" x14ac:dyDescent="0.25">
      <c r="A1151" s="10"/>
      <c r="B1151" s="10"/>
      <c r="C1151" s="10"/>
      <c r="D1151" s="13" t="s">
        <v>360</v>
      </c>
      <c r="E1151" s="10"/>
      <c r="F1151" s="10"/>
      <c r="G1151" s="10"/>
      <c r="H1151" s="10"/>
      <c r="I1151" s="10"/>
      <c r="J1151" s="10"/>
      <c r="K1151" s="10"/>
      <c r="L1151" s="10"/>
      <c r="M1151" s="10"/>
    </row>
    <row r="1152" spans="1:13" x14ac:dyDescent="0.25">
      <c r="A1152" s="10"/>
      <c r="B1152" s="10"/>
      <c r="C1152" s="10"/>
      <c r="D1152" s="30"/>
      <c r="E1152" s="10"/>
      <c r="F1152" s="10"/>
      <c r="G1152" s="10"/>
      <c r="H1152" s="10"/>
      <c r="I1152" s="10"/>
      <c r="J1152" s="14" t="s">
        <v>888</v>
      </c>
      <c r="K1152" s="11">
        <v>3</v>
      </c>
      <c r="L1152" s="16">
        <f>M1146+M1148+M1150</f>
        <v>74.19</v>
      </c>
      <c r="M1152" s="16">
        <f>ROUND(K1152*L1152,2)</f>
        <v>222.57</v>
      </c>
    </row>
    <row r="1153" spans="1:13" ht="0.95" customHeight="1" x14ac:dyDescent="0.25">
      <c r="A1153" s="17"/>
      <c r="B1153" s="17"/>
      <c r="C1153" s="17"/>
      <c r="D1153" s="31"/>
      <c r="E1153" s="17"/>
      <c r="F1153" s="17"/>
      <c r="G1153" s="17"/>
      <c r="H1153" s="17"/>
      <c r="I1153" s="17"/>
      <c r="J1153" s="17"/>
      <c r="K1153" s="17"/>
      <c r="L1153" s="17"/>
      <c r="M1153" s="17"/>
    </row>
    <row r="1154" spans="1:13" x14ac:dyDescent="0.25">
      <c r="A1154" s="8" t="s">
        <v>889</v>
      </c>
      <c r="B1154" s="9" t="s">
        <v>10</v>
      </c>
      <c r="C1154" s="9" t="s">
        <v>854</v>
      </c>
      <c r="D1154" s="13" t="s">
        <v>890</v>
      </c>
      <c r="E1154" s="10"/>
      <c r="F1154" s="10"/>
      <c r="G1154" s="10"/>
      <c r="H1154" s="10"/>
      <c r="I1154" s="10"/>
      <c r="J1154" s="10"/>
      <c r="K1154" s="12">
        <f>K1159</f>
        <v>19</v>
      </c>
      <c r="L1154" s="12">
        <f>L1159</f>
        <v>16.91</v>
      </c>
      <c r="M1154" s="12">
        <f>M1159</f>
        <v>321.29000000000002</v>
      </c>
    </row>
    <row r="1155" spans="1:13" ht="45" x14ac:dyDescent="0.25">
      <c r="A1155" s="10"/>
      <c r="B1155" s="10"/>
      <c r="C1155" s="10"/>
      <c r="D1155" s="13" t="s">
        <v>891</v>
      </c>
      <c r="E1155" s="10"/>
      <c r="F1155" s="10"/>
      <c r="G1155" s="10"/>
      <c r="H1155" s="10"/>
      <c r="I1155" s="10"/>
      <c r="J1155" s="10"/>
      <c r="K1155" s="10"/>
      <c r="L1155" s="10"/>
      <c r="M1155" s="10"/>
    </row>
    <row r="1156" spans="1:13" x14ac:dyDescent="0.25">
      <c r="A1156" s="9" t="s">
        <v>892</v>
      </c>
      <c r="B1156" s="9" t="s">
        <v>30</v>
      </c>
      <c r="C1156" s="9" t="s">
        <v>854</v>
      </c>
      <c r="D1156" s="13" t="s">
        <v>893</v>
      </c>
      <c r="E1156" s="10"/>
      <c r="F1156" s="10"/>
      <c r="G1156" s="10"/>
      <c r="H1156" s="10"/>
      <c r="I1156" s="10"/>
      <c r="J1156" s="10"/>
      <c r="K1156" s="21">
        <v>1</v>
      </c>
      <c r="L1156" s="11">
        <v>13.25</v>
      </c>
      <c r="M1156" s="12">
        <f>ROUND(K1156*L1156,2)</f>
        <v>13.25</v>
      </c>
    </row>
    <row r="1157" spans="1:13" x14ac:dyDescent="0.25">
      <c r="A1157" s="9" t="s">
        <v>696</v>
      </c>
      <c r="B1157" s="9" t="s">
        <v>37</v>
      </c>
      <c r="C1157" s="9" t="s">
        <v>38</v>
      </c>
      <c r="D1157" s="13" t="s">
        <v>360</v>
      </c>
      <c r="E1157" s="10"/>
      <c r="F1157" s="10"/>
      <c r="G1157" s="10"/>
      <c r="H1157" s="10"/>
      <c r="I1157" s="10"/>
      <c r="J1157" s="10"/>
      <c r="K1157" s="21">
        <v>0.19</v>
      </c>
      <c r="L1157" s="11">
        <v>19.25</v>
      </c>
      <c r="M1157" s="12">
        <f>ROUND(K1157*L1157,2)</f>
        <v>3.66</v>
      </c>
    </row>
    <row r="1158" spans="1:13" x14ac:dyDescent="0.25">
      <c r="A1158" s="10"/>
      <c r="B1158" s="10"/>
      <c r="C1158" s="10"/>
      <c r="D1158" s="13" t="s">
        <v>360</v>
      </c>
      <c r="E1158" s="10"/>
      <c r="F1158" s="10"/>
      <c r="G1158" s="10"/>
      <c r="H1158" s="10"/>
      <c r="I1158" s="10"/>
      <c r="J1158" s="10"/>
      <c r="K1158" s="10"/>
      <c r="L1158" s="10"/>
      <c r="M1158" s="10"/>
    </row>
    <row r="1159" spans="1:13" x14ac:dyDescent="0.25">
      <c r="A1159" s="10"/>
      <c r="B1159" s="10"/>
      <c r="C1159" s="10"/>
      <c r="D1159" s="30"/>
      <c r="E1159" s="10"/>
      <c r="F1159" s="10"/>
      <c r="G1159" s="10"/>
      <c r="H1159" s="10"/>
      <c r="I1159" s="10"/>
      <c r="J1159" s="14" t="s">
        <v>894</v>
      </c>
      <c r="K1159" s="11">
        <v>19</v>
      </c>
      <c r="L1159" s="16">
        <f>SUM(M1156:M1157)</f>
        <v>16.91</v>
      </c>
      <c r="M1159" s="16">
        <f>ROUND(K1159*L1159,2)</f>
        <v>321.29000000000002</v>
      </c>
    </row>
    <row r="1160" spans="1:13" ht="0.95" customHeight="1" x14ac:dyDescent="0.25">
      <c r="A1160" s="17"/>
      <c r="B1160" s="17"/>
      <c r="C1160" s="17"/>
      <c r="D1160" s="31"/>
      <c r="E1160" s="17"/>
      <c r="F1160" s="17"/>
      <c r="G1160" s="17"/>
      <c r="H1160" s="17"/>
      <c r="I1160" s="17"/>
      <c r="J1160" s="17"/>
      <c r="K1160" s="17"/>
      <c r="L1160" s="17"/>
      <c r="M1160" s="17"/>
    </row>
    <row r="1161" spans="1:13" x14ac:dyDescent="0.25">
      <c r="A1161" s="8" t="s">
        <v>895</v>
      </c>
      <c r="B1161" s="9" t="s">
        <v>10</v>
      </c>
      <c r="C1161" s="9" t="s">
        <v>854</v>
      </c>
      <c r="D1161" s="13" t="s">
        <v>896</v>
      </c>
      <c r="E1161" s="10"/>
      <c r="F1161" s="10"/>
      <c r="G1161" s="10"/>
      <c r="H1161" s="10"/>
      <c r="I1161" s="10"/>
      <c r="J1161" s="10"/>
      <c r="K1161" s="12">
        <f>K1166</f>
        <v>18</v>
      </c>
      <c r="L1161" s="12">
        <f>L1166</f>
        <v>18.91</v>
      </c>
      <c r="M1161" s="12">
        <f>M1166</f>
        <v>340.38</v>
      </c>
    </row>
    <row r="1162" spans="1:13" ht="45" x14ac:dyDescent="0.25">
      <c r="A1162" s="10"/>
      <c r="B1162" s="10"/>
      <c r="C1162" s="10"/>
      <c r="D1162" s="13" t="s">
        <v>897</v>
      </c>
      <c r="E1162" s="10"/>
      <c r="F1162" s="10"/>
      <c r="G1162" s="10"/>
      <c r="H1162" s="10"/>
      <c r="I1162" s="10"/>
      <c r="J1162" s="10"/>
      <c r="K1162" s="10"/>
      <c r="L1162" s="10"/>
      <c r="M1162" s="10"/>
    </row>
    <row r="1163" spans="1:13" x14ac:dyDescent="0.25">
      <c r="A1163" s="9" t="s">
        <v>696</v>
      </c>
      <c r="B1163" s="9" t="s">
        <v>37</v>
      </c>
      <c r="C1163" s="9" t="s">
        <v>38</v>
      </c>
      <c r="D1163" s="13" t="s">
        <v>360</v>
      </c>
      <c r="E1163" s="10"/>
      <c r="F1163" s="10"/>
      <c r="G1163" s="10"/>
      <c r="H1163" s="10"/>
      <c r="I1163" s="10"/>
      <c r="J1163" s="10"/>
      <c r="K1163" s="21">
        <v>0.19</v>
      </c>
      <c r="L1163" s="11">
        <v>19.25</v>
      </c>
      <c r="M1163" s="12">
        <f>ROUND(K1163*L1163,2)</f>
        <v>3.66</v>
      </c>
    </row>
    <row r="1164" spans="1:13" x14ac:dyDescent="0.25">
      <c r="A1164" s="10"/>
      <c r="B1164" s="10"/>
      <c r="C1164" s="10"/>
      <c r="D1164" s="13" t="s">
        <v>360</v>
      </c>
      <c r="E1164" s="10"/>
      <c r="F1164" s="10"/>
      <c r="G1164" s="10"/>
      <c r="H1164" s="10"/>
      <c r="I1164" s="10"/>
      <c r="J1164" s="10"/>
      <c r="K1164" s="10"/>
      <c r="L1164" s="10"/>
      <c r="M1164" s="10"/>
    </row>
    <row r="1165" spans="1:13" x14ac:dyDescent="0.25">
      <c r="A1165" s="9" t="s">
        <v>898</v>
      </c>
      <c r="B1165" s="9" t="s">
        <v>30</v>
      </c>
      <c r="C1165" s="9" t="s">
        <v>854</v>
      </c>
      <c r="D1165" s="13" t="s">
        <v>899</v>
      </c>
      <c r="E1165" s="10"/>
      <c r="F1165" s="10"/>
      <c r="G1165" s="10"/>
      <c r="H1165" s="10"/>
      <c r="I1165" s="10"/>
      <c r="J1165" s="10"/>
      <c r="K1165" s="21">
        <v>1</v>
      </c>
      <c r="L1165" s="11">
        <v>15.25</v>
      </c>
      <c r="M1165" s="12">
        <f>ROUND(K1165*L1165,2)</f>
        <v>15.25</v>
      </c>
    </row>
    <row r="1166" spans="1:13" x14ac:dyDescent="0.25">
      <c r="A1166" s="10"/>
      <c r="B1166" s="10"/>
      <c r="C1166" s="10"/>
      <c r="D1166" s="30"/>
      <c r="E1166" s="10"/>
      <c r="F1166" s="10"/>
      <c r="G1166" s="10"/>
      <c r="H1166" s="10"/>
      <c r="I1166" s="10"/>
      <c r="J1166" s="14" t="s">
        <v>900</v>
      </c>
      <c r="K1166" s="11">
        <v>18</v>
      </c>
      <c r="L1166" s="16">
        <f>M1163+M1165</f>
        <v>18.91</v>
      </c>
      <c r="M1166" s="16">
        <f>ROUND(K1166*L1166,2)</f>
        <v>340.38</v>
      </c>
    </row>
    <row r="1167" spans="1:13" ht="0.95" customHeight="1" x14ac:dyDescent="0.25">
      <c r="A1167" s="17"/>
      <c r="B1167" s="17"/>
      <c r="C1167" s="17"/>
      <c r="D1167" s="31"/>
      <c r="E1167" s="17"/>
      <c r="F1167" s="17"/>
      <c r="G1167" s="17"/>
      <c r="H1167" s="17"/>
      <c r="I1167" s="17"/>
      <c r="J1167" s="17"/>
      <c r="K1167" s="17"/>
      <c r="L1167" s="17"/>
      <c r="M1167" s="17"/>
    </row>
    <row r="1168" spans="1:13" x14ac:dyDescent="0.25">
      <c r="A1168" s="8" t="s">
        <v>901</v>
      </c>
      <c r="B1168" s="9" t="s">
        <v>10</v>
      </c>
      <c r="C1168" s="9" t="s">
        <v>854</v>
      </c>
      <c r="D1168" s="13" t="s">
        <v>902</v>
      </c>
      <c r="E1168" s="10"/>
      <c r="F1168" s="10"/>
      <c r="G1168" s="10"/>
      <c r="H1168" s="10"/>
      <c r="I1168" s="10"/>
      <c r="J1168" s="10"/>
      <c r="K1168" s="12">
        <f>K1173</f>
        <v>6</v>
      </c>
      <c r="L1168" s="12">
        <f>L1173</f>
        <v>19.010000000000002</v>
      </c>
      <c r="M1168" s="12">
        <f>M1173</f>
        <v>114.06</v>
      </c>
    </row>
    <row r="1169" spans="1:13" ht="45" x14ac:dyDescent="0.25">
      <c r="A1169" s="10"/>
      <c r="B1169" s="10"/>
      <c r="C1169" s="10"/>
      <c r="D1169" s="13" t="s">
        <v>903</v>
      </c>
      <c r="E1169" s="10"/>
      <c r="F1169" s="10"/>
      <c r="G1169" s="10"/>
      <c r="H1169" s="10"/>
      <c r="I1169" s="10"/>
      <c r="J1169" s="10"/>
      <c r="K1169" s="10"/>
      <c r="L1169" s="10"/>
      <c r="M1169" s="10"/>
    </row>
    <row r="1170" spans="1:13" x14ac:dyDescent="0.25">
      <c r="A1170" s="9" t="s">
        <v>696</v>
      </c>
      <c r="B1170" s="9" t="s">
        <v>37</v>
      </c>
      <c r="C1170" s="9" t="s">
        <v>38</v>
      </c>
      <c r="D1170" s="13" t="s">
        <v>360</v>
      </c>
      <c r="E1170" s="10"/>
      <c r="F1170" s="10"/>
      <c r="G1170" s="10"/>
      <c r="H1170" s="10"/>
      <c r="I1170" s="10"/>
      <c r="J1170" s="10"/>
      <c r="K1170" s="21">
        <v>0.19</v>
      </c>
      <c r="L1170" s="11">
        <v>19.25</v>
      </c>
      <c r="M1170" s="12">
        <f>ROUND(K1170*L1170,2)</f>
        <v>3.66</v>
      </c>
    </row>
    <row r="1171" spans="1:13" x14ac:dyDescent="0.25">
      <c r="A1171" s="10"/>
      <c r="B1171" s="10"/>
      <c r="C1171" s="10"/>
      <c r="D1171" s="13" t="s">
        <v>360</v>
      </c>
      <c r="E1171" s="10"/>
      <c r="F1171" s="10"/>
      <c r="G1171" s="10"/>
      <c r="H1171" s="10"/>
      <c r="I1171" s="10"/>
      <c r="J1171" s="10"/>
      <c r="K1171" s="10"/>
      <c r="L1171" s="10"/>
      <c r="M1171" s="10"/>
    </row>
    <row r="1172" spans="1:13" x14ac:dyDescent="0.25">
      <c r="A1172" s="9" t="s">
        <v>904</v>
      </c>
      <c r="B1172" s="9" t="s">
        <v>30</v>
      </c>
      <c r="C1172" s="9" t="s">
        <v>854</v>
      </c>
      <c r="D1172" s="13" t="s">
        <v>905</v>
      </c>
      <c r="E1172" s="10"/>
      <c r="F1172" s="10"/>
      <c r="G1172" s="10"/>
      <c r="H1172" s="10"/>
      <c r="I1172" s="10"/>
      <c r="J1172" s="10"/>
      <c r="K1172" s="21">
        <v>1</v>
      </c>
      <c r="L1172" s="11">
        <v>15.35</v>
      </c>
      <c r="M1172" s="12">
        <f>ROUND(K1172*L1172,2)</f>
        <v>15.35</v>
      </c>
    </row>
    <row r="1173" spans="1:13" x14ac:dyDescent="0.25">
      <c r="A1173" s="10"/>
      <c r="B1173" s="10"/>
      <c r="C1173" s="10"/>
      <c r="D1173" s="30"/>
      <c r="E1173" s="10"/>
      <c r="F1173" s="10"/>
      <c r="G1173" s="10"/>
      <c r="H1173" s="10"/>
      <c r="I1173" s="10"/>
      <c r="J1173" s="14" t="s">
        <v>906</v>
      </c>
      <c r="K1173" s="11">
        <v>6</v>
      </c>
      <c r="L1173" s="16">
        <f>M1170+M1172</f>
        <v>19.010000000000002</v>
      </c>
      <c r="M1173" s="16">
        <f>ROUND(K1173*L1173,2)</f>
        <v>114.06</v>
      </c>
    </row>
    <row r="1174" spans="1:13" ht="0.95" customHeight="1" x14ac:dyDescent="0.25">
      <c r="A1174" s="17"/>
      <c r="B1174" s="17"/>
      <c r="C1174" s="17"/>
      <c r="D1174" s="31"/>
      <c r="E1174" s="17"/>
      <c r="F1174" s="17"/>
      <c r="G1174" s="17"/>
      <c r="H1174" s="17"/>
      <c r="I1174" s="17"/>
      <c r="J1174" s="17"/>
      <c r="K1174" s="17"/>
      <c r="L1174" s="17"/>
      <c r="M1174" s="17"/>
    </row>
    <row r="1175" spans="1:13" x14ac:dyDescent="0.25">
      <c r="A1175" s="8" t="s">
        <v>907</v>
      </c>
      <c r="B1175" s="9" t="s">
        <v>10</v>
      </c>
      <c r="C1175" s="9" t="s">
        <v>854</v>
      </c>
      <c r="D1175" s="13" t="s">
        <v>908</v>
      </c>
      <c r="E1175" s="10"/>
      <c r="F1175" s="10"/>
      <c r="G1175" s="10"/>
      <c r="H1175" s="10"/>
      <c r="I1175" s="10"/>
      <c r="J1175" s="10"/>
      <c r="K1175" s="12">
        <f>K1180</f>
        <v>6</v>
      </c>
      <c r="L1175" s="12">
        <f>L1180</f>
        <v>22.91</v>
      </c>
      <c r="M1175" s="12">
        <f>M1180</f>
        <v>137.46</v>
      </c>
    </row>
    <row r="1176" spans="1:13" ht="45" x14ac:dyDescent="0.25">
      <c r="A1176" s="10"/>
      <c r="B1176" s="10"/>
      <c r="C1176" s="10"/>
      <c r="D1176" s="13" t="s">
        <v>909</v>
      </c>
      <c r="E1176" s="10"/>
      <c r="F1176" s="10"/>
      <c r="G1176" s="10"/>
      <c r="H1176" s="10"/>
      <c r="I1176" s="10"/>
      <c r="J1176" s="10"/>
      <c r="K1176" s="10"/>
      <c r="L1176" s="10"/>
      <c r="M1176" s="10"/>
    </row>
    <row r="1177" spans="1:13" x14ac:dyDescent="0.25">
      <c r="A1177" s="9" t="s">
        <v>696</v>
      </c>
      <c r="B1177" s="9" t="s">
        <v>37</v>
      </c>
      <c r="C1177" s="9" t="s">
        <v>38</v>
      </c>
      <c r="D1177" s="13" t="s">
        <v>360</v>
      </c>
      <c r="E1177" s="10"/>
      <c r="F1177" s="10"/>
      <c r="G1177" s="10"/>
      <c r="H1177" s="10"/>
      <c r="I1177" s="10"/>
      <c r="J1177" s="10"/>
      <c r="K1177" s="21">
        <v>0.19</v>
      </c>
      <c r="L1177" s="11">
        <v>19.25</v>
      </c>
      <c r="M1177" s="12">
        <f>ROUND(K1177*L1177,2)</f>
        <v>3.66</v>
      </c>
    </row>
    <row r="1178" spans="1:13" x14ac:dyDescent="0.25">
      <c r="A1178" s="10"/>
      <c r="B1178" s="10"/>
      <c r="C1178" s="10"/>
      <c r="D1178" s="13" t="s">
        <v>360</v>
      </c>
      <c r="E1178" s="10"/>
      <c r="F1178" s="10"/>
      <c r="G1178" s="10"/>
      <c r="H1178" s="10"/>
      <c r="I1178" s="10"/>
      <c r="J1178" s="10"/>
      <c r="K1178" s="10"/>
      <c r="L1178" s="10"/>
      <c r="M1178" s="10"/>
    </row>
    <row r="1179" spans="1:13" ht="22.5" x14ac:dyDescent="0.25">
      <c r="A1179" s="9" t="s">
        <v>910</v>
      </c>
      <c r="B1179" s="9" t="s">
        <v>30</v>
      </c>
      <c r="C1179" s="9" t="s">
        <v>854</v>
      </c>
      <c r="D1179" s="13" t="s">
        <v>911</v>
      </c>
      <c r="E1179" s="10"/>
      <c r="F1179" s="10"/>
      <c r="G1179" s="10"/>
      <c r="H1179" s="10"/>
      <c r="I1179" s="10"/>
      <c r="J1179" s="10"/>
      <c r="K1179" s="21">
        <v>1</v>
      </c>
      <c r="L1179" s="11">
        <v>19.25</v>
      </c>
      <c r="M1179" s="12">
        <f>ROUND(K1179*L1179,2)</f>
        <v>19.25</v>
      </c>
    </row>
    <row r="1180" spans="1:13" x14ac:dyDescent="0.25">
      <c r="A1180" s="10"/>
      <c r="B1180" s="10"/>
      <c r="C1180" s="10"/>
      <c r="D1180" s="30"/>
      <c r="E1180" s="10"/>
      <c r="F1180" s="10"/>
      <c r="G1180" s="10"/>
      <c r="H1180" s="10"/>
      <c r="I1180" s="10"/>
      <c r="J1180" s="14" t="s">
        <v>912</v>
      </c>
      <c r="K1180" s="11">
        <v>6</v>
      </c>
      <c r="L1180" s="16">
        <f>M1177+M1179</f>
        <v>22.91</v>
      </c>
      <c r="M1180" s="16">
        <f>ROUND(K1180*L1180,2)</f>
        <v>137.46</v>
      </c>
    </row>
    <row r="1181" spans="1:13" ht="0.95" customHeight="1" x14ac:dyDescent="0.25">
      <c r="A1181" s="17"/>
      <c r="B1181" s="17"/>
      <c r="C1181" s="17"/>
      <c r="D1181" s="31"/>
      <c r="E1181" s="17"/>
      <c r="F1181" s="17"/>
      <c r="G1181" s="17"/>
      <c r="H1181" s="17"/>
      <c r="I1181" s="17"/>
      <c r="J1181" s="17"/>
      <c r="K1181" s="17"/>
      <c r="L1181" s="17"/>
      <c r="M1181" s="17"/>
    </row>
    <row r="1182" spans="1:13" ht="22.5" x14ac:dyDescent="0.25">
      <c r="A1182" s="8" t="s">
        <v>913</v>
      </c>
      <c r="B1182" s="9" t="s">
        <v>10</v>
      </c>
      <c r="C1182" s="9" t="s">
        <v>108</v>
      </c>
      <c r="D1182" s="13" t="s">
        <v>914</v>
      </c>
      <c r="E1182" s="10"/>
      <c r="F1182" s="10"/>
      <c r="G1182" s="10"/>
      <c r="H1182" s="10"/>
      <c r="I1182" s="10"/>
      <c r="J1182" s="10"/>
      <c r="K1182" s="12">
        <f>K1190</f>
        <v>2</v>
      </c>
      <c r="L1182" s="12">
        <f>L1190</f>
        <v>21.75</v>
      </c>
      <c r="M1182" s="12">
        <f>M1190</f>
        <v>43.5</v>
      </c>
    </row>
    <row r="1183" spans="1:13" ht="45" x14ac:dyDescent="0.25">
      <c r="A1183" s="10"/>
      <c r="B1183" s="10"/>
      <c r="C1183" s="10"/>
      <c r="D1183" s="13" t="s">
        <v>915</v>
      </c>
      <c r="E1183" s="10"/>
      <c r="F1183" s="10"/>
      <c r="G1183" s="10"/>
      <c r="H1183" s="10"/>
      <c r="I1183" s="10"/>
      <c r="J1183" s="10"/>
      <c r="K1183" s="10"/>
      <c r="L1183" s="10"/>
      <c r="M1183" s="10"/>
    </row>
    <row r="1184" spans="1:13" x14ac:dyDescent="0.25">
      <c r="A1184" s="9" t="s">
        <v>632</v>
      </c>
      <c r="B1184" s="9" t="s">
        <v>37</v>
      </c>
      <c r="C1184" s="9" t="s">
        <v>38</v>
      </c>
      <c r="D1184" s="13" t="s">
        <v>633</v>
      </c>
      <c r="E1184" s="10"/>
      <c r="F1184" s="10"/>
      <c r="G1184" s="10"/>
      <c r="H1184" s="10"/>
      <c r="I1184" s="10"/>
      <c r="J1184" s="10"/>
      <c r="K1184" s="21">
        <v>0.3</v>
      </c>
      <c r="L1184" s="11">
        <v>29.05</v>
      </c>
      <c r="M1184" s="12">
        <f>ROUND(K1184*L1184,2)</f>
        <v>8.7200000000000006</v>
      </c>
    </row>
    <row r="1185" spans="1:13" x14ac:dyDescent="0.25">
      <c r="A1185" s="9" t="s">
        <v>634</v>
      </c>
      <c r="B1185" s="9" t="s">
        <v>37</v>
      </c>
      <c r="C1185" s="9" t="s">
        <v>38</v>
      </c>
      <c r="D1185" s="13" t="s">
        <v>635</v>
      </c>
      <c r="E1185" s="10"/>
      <c r="F1185" s="10"/>
      <c r="G1185" s="10"/>
      <c r="H1185" s="10"/>
      <c r="I1185" s="10"/>
      <c r="J1185" s="10"/>
      <c r="K1185" s="21">
        <v>0.3</v>
      </c>
      <c r="L1185" s="11">
        <v>25.25</v>
      </c>
      <c r="M1185" s="12">
        <f>ROUND(K1185*L1185,2)</f>
        <v>7.58</v>
      </c>
    </row>
    <row r="1186" spans="1:13" ht="22.5" x14ac:dyDescent="0.25">
      <c r="A1186" s="9" t="s">
        <v>916</v>
      </c>
      <c r="B1186" s="9" t="s">
        <v>10</v>
      </c>
      <c r="C1186" s="9" t="s">
        <v>108</v>
      </c>
      <c r="D1186" s="13" t="s">
        <v>917</v>
      </c>
      <c r="E1186" s="10"/>
      <c r="F1186" s="10"/>
      <c r="G1186" s="10"/>
      <c r="H1186" s="10"/>
      <c r="I1186" s="10"/>
      <c r="J1186" s="10"/>
      <c r="K1186" s="21">
        <v>1</v>
      </c>
      <c r="L1186" s="11">
        <v>5.45</v>
      </c>
      <c r="M1186" s="12">
        <f>ROUND(K1186*L1186,2)</f>
        <v>5.45</v>
      </c>
    </row>
    <row r="1187" spans="1:13" ht="45" x14ac:dyDescent="0.25">
      <c r="A1187" s="10"/>
      <c r="B1187" s="10"/>
      <c r="C1187" s="10"/>
      <c r="D1187" s="13" t="s">
        <v>918</v>
      </c>
      <c r="E1187" s="10"/>
      <c r="F1187" s="10"/>
      <c r="G1187" s="10"/>
      <c r="H1187" s="10"/>
      <c r="I1187" s="10"/>
      <c r="J1187" s="10"/>
      <c r="K1187" s="10"/>
      <c r="L1187" s="10"/>
      <c r="M1187" s="10"/>
    </row>
    <row r="1188" spans="1:13" x14ac:dyDescent="0.25">
      <c r="A1188" s="9" t="s">
        <v>639</v>
      </c>
      <c r="B1188" s="9" t="s">
        <v>43</v>
      </c>
      <c r="C1188" s="9" t="s">
        <v>44</v>
      </c>
      <c r="D1188" s="13" t="s">
        <v>640</v>
      </c>
      <c r="E1188" s="10"/>
      <c r="F1188" s="10"/>
      <c r="G1188" s="10"/>
      <c r="H1188" s="10"/>
      <c r="I1188" s="10"/>
      <c r="J1188" s="10"/>
      <c r="K1188" s="21">
        <v>0.16300000000000001</v>
      </c>
      <c r="L1188" s="11">
        <v>0</v>
      </c>
      <c r="M1188" s="12">
        <f>ROUND(K1188*L1188,2)</f>
        <v>0</v>
      </c>
    </row>
    <row r="1189" spans="1:13" x14ac:dyDescent="0.25">
      <c r="A1189" s="10"/>
      <c r="B1189" s="10"/>
      <c r="C1189" s="10"/>
      <c r="D1189" s="13" t="s">
        <v>640</v>
      </c>
      <c r="E1189" s="10"/>
      <c r="F1189" s="10"/>
      <c r="G1189" s="10"/>
      <c r="H1189" s="10"/>
      <c r="I1189" s="10"/>
      <c r="J1189" s="10"/>
      <c r="K1189" s="10"/>
      <c r="L1189" s="10"/>
      <c r="M1189" s="10"/>
    </row>
    <row r="1190" spans="1:13" x14ac:dyDescent="0.25">
      <c r="A1190" s="10"/>
      <c r="B1190" s="10"/>
      <c r="C1190" s="10"/>
      <c r="D1190" s="30"/>
      <c r="E1190" s="10"/>
      <c r="F1190" s="10"/>
      <c r="G1190" s="10"/>
      <c r="H1190" s="10"/>
      <c r="I1190" s="10"/>
      <c r="J1190" s="14" t="s">
        <v>919</v>
      </c>
      <c r="K1190" s="11">
        <v>2</v>
      </c>
      <c r="L1190" s="16">
        <f>M1184+M1185+M1186+M1188</f>
        <v>21.75</v>
      </c>
      <c r="M1190" s="16">
        <f>ROUND(K1190*L1190,2)</f>
        <v>43.5</v>
      </c>
    </row>
    <row r="1191" spans="1:13" ht="0.95" customHeight="1" x14ac:dyDescent="0.25">
      <c r="A1191" s="17"/>
      <c r="B1191" s="17"/>
      <c r="C1191" s="17"/>
      <c r="D1191" s="31"/>
      <c r="E1191" s="17"/>
      <c r="F1191" s="17"/>
      <c r="G1191" s="17"/>
      <c r="H1191" s="17"/>
      <c r="I1191" s="17"/>
      <c r="J1191" s="17"/>
      <c r="K1191" s="17"/>
      <c r="L1191" s="17"/>
      <c r="M1191" s="17"/>
    </row>
    <row r="1192" spans="1:13" ht="22.5" x14ac:dyDescent="0.25">
      <c r="A1192" s="8" t="s">
        <v>920</v>
      </c>
      <c r="B1192" s="9" t="s">
        <v>10</v>
      </c>
      <c r="C1192" s="9" t="s">
        <v>108</v>
      </c>
      <c r="D1192" s="13" t="s">
        <v>921</v>
      </c>
      <c r="E1192" s="10"/>
      <c r="F1192" s="10"/>
      <c r="G1192" s="10"/>
      <c r="H1192" s="10"/>
      <c r="I1192" s="10"/>
      <c r="J1192" s="10"/>
      <c r="K1192" s="12">
        <f>K1200</f>
        <v>8</v>
      </c>
      <c r="L1192" s="12">
        <f>L1200</f>
        <v>7.09</v>
      </c>
      <c r="M1192" s="12">
        <f>M1200</f>
        <v>56.72</v>
      </c>
    </row>
    <row r="1193" spans="1:13" ht="56.25" x14ac:dyDescent="0.25">
      <c r="A1193" s="10"/>
      <c r="B1193" s="10"/>
      <c r="C1193" s="10"/>
      <c r="D1193" s="13" t="s">
        <v>922</v>
      </c>
      <c r="E1193" s="10"/>
      <c r="F1193" s="10"/>
      <c r="G1193" s="10"/>
      <c r="H1193" s="10"/>
      <c r="I1193" s="10"/>
      <c r="J1193" s="10"/>
      <c r="K1193" s="10"/>
      <c r="L1193" s="10"/>
      <c r="M1193" s="10"/>
    </row>
    <row r="1194" spans="1:13" ht="33.75" x14ac:dyDescent="0.25">
      <c r="A1194" s="9" t="s">
        <v>923</v>
      </c>
      <c r="B1194" s="9" t="s">
        <v>30</v>
      </c>
      <c r="C1194" s="9" t="s">
        <v>108</v>
      </c>
      <c r="D1194" s="13" t="s">
        <v>924</v>
      </c>
      <c r="E1194" s="10"/>
      <c r="F1194" s="10"/>
      <c r="G1194" s="10"/>
      <c r="H1194" s="10"/>
      <c r="I1194" s="10"/>
      <c r="J1194" s="10"/>
      <c r="K1194" s="21">
        <v>1</v>
      </c>
      <c r="L1194" s="11">
        <v>1.5</v>
      </c>
      <c r="M1194" s="12">
        <f>ROUND(K1194*L1194,2)</f>
        <v>1.5</v>
      </c>
    </row>
    <row r="1195" spans="1:13" ht="33.75" x14ac:dyDescent="0.25">
      <c r="A1195" s="10"/>
      <c r="B1195" s="10"/>
      <c r="C1195" s="10"/>
      <c r="D1195" s="13" t="s">
        <v>925</v>
      </c>
      <c r="E1195" s="10"/>
      <c r="F1195" s="10"/>
      <c r="G1195" s="10"/>
      <c r="H1195" s="10"/>
      <c r="I1195" s="10"/>
      <c r="J1195" s="10"/>
      <c r="K1195" s="10"/>
      <c r="L1195" s="10"/>
      <c r="M1195" s="10"/>
    </row>
    <row r="1196" spans="1:13" x14ac:dyDescent="0.25">
      <c r="A1196" s="9" t="s">
        <v>697</v>
      </c>
      <c r="B1196" s="9" t="s">
        <v>37</v>
      </c>
      <c r="C1196" s="9" t="s">
        <v>38</v>
      </c>
      <c r="D1196" s="13" t="s">
        <v>362</v>
      </c>
      <c r="E1196" s="10"/>
      <c r="F1196" s="10"/>
      <c r="G1196" s="10"/>
      <c r="H1196" s="10"/>
      <c r="I1196" s="10"/>
      <c r="J1196" s="10"/>
      <c r="K1196" s="21">
        <v>0.15</v>
      </c>
      <c r="L1196" s="11">
        <v>18.010000000000002</v>
      </c>
      <c r="M1196" s="12">
        <f>ROUND(K1196*L1196,2)</f>
        <v>2.7</v>
      </c>
    </row>
    <row r="1197" spans="1:13" x14ac:dyDescent="0.25">
      <c r="A1197" s="10"/>
      <c r="B1197" s="10"/>
      <c r="C1197" s="10"/>
      <c r="D1197" s="13" t="s">
        <v>362</v>
      </c>
      <c r="E1197" s="10"/>
      <c r="F1197" s="10"/>
      <c r="G1197" s="10"/>
      <c r="H1197" s="10"/>
      <c r="I1197" s="10"/>
      <c r="J1197" s="10"/>
      <c r="K1197" s="10"/>
      <c r="L1197" s="10"/>
      <c r="M1197" s="10"/>
    </row>
    <row r="1198" spans="1:13" x14ac:dyDescent="0.25">
      <c r="A1198" s="9" t="s">
        <v>696</v>
      </c>
      <c r="B1198" s="9" t="s">
        <v>37</v>
      </c>
      <c r="C1198" s="9" t="s">
        <v>38</v>
      </c>
      <c r="D1198" s="13" t="s">
        <v>360</v>
      </c>
      <c r="E1198" s="10"/>
      <c r="F1198" s="10"/>
      <c r="G1198" s="10"/>
      <c r="H1198" s="10"/>
      <c r="I1198" s="10"/>
      <c r="J1198" s="10"/>
      <c r="K1198" s="21">
        <v>0.15</v>
      </c>
      <c r="L1198" s="11">
        <v>19.25</v>
      </c>
      <c r="M1198" s="12">
        <f>ROUND(K1198*L1198,2)</f>
        <v>2.89</v>
      </c>
    </row>
    <row r="1199" spans="1:13" x14ac:dyDescent="0.25">
      <c r="A1199" s="10"/>
      <c r="B1199" s="10"/>
      <c r="C1199" s="10"/>
      <c r="D1199" s="13" t="s">
        <v>360</v>
      </c>
      <c r="E1199" s="10"/>
      <c r="F1199" s="10"/>
      <c r="G1199" s="10"/>
      <c r="H1199" s="10"/>
      <c r="I1199" s="10"/>
      <c r="J1199" s="10"/>
      <c r="K1199" s="10"/>
      <c r="L1199" s="10"/>
      <c r="M1199" s="10"/>
    </row>
    <row r="1200" spans="1:13" x14ac:dyDescent="0.25">
      <c r="A1200" s="10"/>
      <c r="B1200" s="10"/>
      <c r="C1200" s="10"/>
      <c r="D1200" s="30"/>
      <c r="E1200" s="10"/>
      <c r="F1200" s="10"/>
      <c r="G1200" s="10"/>
      <c r="H1200" s="10"/>
      <c r="I1200" s="10"/>
      <c r="J1200" s="14" t="s">
        <v>926</v>
      </c>
      <c r="K1200" s="11">
        <v>8</v>
      </c>
      <c r="L1200" s="16">
        <f>M1194+M1196+M1198</f>
        <v>7.09</v>
      </c>
      <c r="M1200" s="16">
        <f>ROUND(K1200*L1200,2)</f>
        <v>56.72</v>
      </c>
    </row>
    <row r="1201" spans="1:13" ht="0.95" customHeight="1" x14ac:dyDescent="0.25">
      <c r="A1201" s="17"/>
      <c r="B1201" s="17"/>
      <c r="C1201" s="17"/>
      <c r="D1201" s="31"/>
      <c r="E1201" s="17"/>
      <c r="F1201" s="17"/>
      <c r="G1201" s="17"/>
      <c r="H1201" s="17"/>
      <c r="I1201" s="17"/>
      <c r="J1201" s="17"/>
      <c r="K1201" s="17"/>
      <c r="L1201" s="17"/>
      <c r="M1201" s="17"/>
    </row>
    <row r="1202" spans="1:13" ht="22.5" x14ac:dyDescent="0.25">
      <c r="A1202" s="8" t="s">
        <v>927</v>
      </c>
      <c r="B1202" s="9" t="s">
        <v>10</v>
      </c>
      <c r="C1202" s="9" t="s">
        <v>108</v>
      </c>
      <c r="D1202" s="13" t="s">
        <v>928</v>
      </c>
      <c r="E1202" s="10"/>
      <c r="F1202" s="10"/>
      <c r="G1202" s="10"/>
      <c r="H1202" s="10"/>
      <c r="I1202" s="10"/>
      <c r="J1202" s="10"/>
      <c r="K1202" s="12">
        <f>K1210</f>
        <v>4</v>
      </c>
      <c r="L1202" s="12">
        <f>L1210</f>
        <v>20.149999999999999</v>
      </c>
      <c r="M1202" s="12">
        <f>M1210</f>
        <v>80.599999999999994</v>
      </c>
    </row>
    <row r="1203" spans="1:13" ht="45" x14ac:dyDescent="0.25">
      <c r="A1203" s="10"/>
      <c r="B1203" s="10"/>
      <c r="C1203" s="10"/>
      <c r="D1203" s="13" t="s">
        <v>929</v>
      </c>
      <c r="E1203" s="10"/>
      <c r="F1203" s="10"/>
      <c r="G1203" s="10"/>
      <c r="H1203" s="10"/>
      <c r="I1203" s="10"/>
      <c r="J1203" s="10"/>
      <c r="K1203" s="10"/>
      <c r="L1203" s="10"/>
      <c r="M1203" s="10"/>
    </row>
    <row r="1204" spans="1:13" ht="22.5" x14ac:dyDescent="0.25">
      <c r="A1204" s="9" t="s">
        <v>930</v>
      </c>
      <c r="B1204" s="9" t="s">
        <v>30</v>
      </c>
      <c r="C1204" s="9" t="s">
        <v>108</v>
      </c>
      <c r="D1204" s="13" t="s">
        <v>931</v>
      </c>
      <c r="E1204" s="10"/>
      <c r="F1204" s="10"/>
      <c r="G1204" s="10"/>
      <c r="H1204" s="10"/>
      <c r="I1204" s="10"/>
      <c r="J1204" s="10"/>
      <c r="K1204" s="21">
        <v>1</v>
      </c>
      <c r="L1204" s="11">
        <v>14.56</v>
      </c>
      <c r="M1204" s="12">
        <f>ROUND(K1204*L1204,2)</f>
        <v>14.56</v>
      </c>
    </row>
    <row r="1205" spans="1:13" ht="56.25" x14ac:dyDescent="0.25">
      <c r="A1205" s="10"/>
      <c r="B1205" s="10"/>
      <c r="C1205" s="10"/>
      <c r="D1205" s="13" t="s">
        <v>932</v>
      </c>
      <c r="E1205" s="10"/>
      <c r="F1205" s="10"/>
      <c r="G1205" s="10"/>
      <c r="H1205" s="10"/>
      <c r="I1205" s="10"/>
      <c r="J1205" s="10"/>
      <c r="K1205" s="10"/>
      <c r="L1205" s="10"/>
      <c r="M1205" s="10"/>
    </row>
    <row r="1206" spans="1:13" x14ac:dyDescent="0.25">
      <c r="A1206" s="9" t="s">
        <v>697</v>
      </c>
      <c r="B1206" s="9" t="s">
        <v>37</v>
      </c>
      <c r="C1206" s="9" t="s">
        <v>38</v>
      </c>
      <c r="D1206" s="13" t="s">
        <v>362</v>
      </c>
      <c r="E1206" s="10"/>
      <c r="F1206" s="10"/>
      <c r="G1206" s="10"/>
      <c r="H1206" s="10"/>
      <c r="I1206" s="10"/>
      <c r="J1206" s="10"/>
      <c r="K1206" s="21">
        <v>0.15</v>
      </c>
      <c r="L1206" s="11">
        <v>18.010000000000002</v>
      </c>
      <c r="M1206" s="12">
        <f>ROUND(K1206*L1206,2)</f>
        <v>2.7</v>
      </c>
    </row>
    <row r="1207" spans="1:13" x14ac:dyDescent="0.25">
      <c r="A1207" s="10"/>
      <c r="B1207" s="10"/>
      <c r="C1207" s="10"/>
      <c r="D1207" s="13" t="s">
        <v>362</v>
      </c>
      <c r="E1207" s="10"/>
      <c r="F1207" s="10"/>
      <c r="G1207" s="10"/>
      <c r="H1207" s="10"/>
      <c r="I1207" s="10"/>
      <c r="J1207" s="10"/>
      <c r="K1207" s="10"/>
      <c r="L1207" s="10"/>
      <c r="M1207" s="10"/>
    </row>
    <row r="1208" spans="1:13" x14ac:dyDescent="0.25">
      <c r="A1208" s="9" t="s">
        <v>696</v>
      </c>
      <c r="B1208" s="9" t="s">
        <v>37</v>
      </c>
      <c r="C1208" s="9" t="s">
        <v>38</v>
      </c>
      <c r="D1208" s="13" t="s">
        <v>360</v>
      </c>
      <c r="E1208" s="10"/>
      <c r="F1208" s="10"/>
      <c r="G1208" s="10"/>
      <c r="H1208" s="10"/>
      <c r="I1208" s="10"/>
      <c r="J1208" s="10"/>
      <c r="K1208" s="21">
        <v>0.15</v>
      </c>
      <c r="L1208" s="11">
        <v>19.25</v>
      </c>
      <c r="M1208" s="12">
        <f>ROUND(K1208*L1208,2)</f>
        <v>2.89</v>
      </c>
    </row>
    <row r="1209" spans="1:13" x14ac:dyDescent="0.25">
      <c r="A1209" s="10"/>
      <c r="B1209" s="10"/>
      <c r="C1209" s="10"/>
      <c r="D1209" s="13" t="s">
        <v>360</v>
      </c>
      <c r="E1209" s="10"/>
      <c r="F1209" s="10"/>
      <c r="G1209" s="10"/>
      <c r="H1209" s="10"/>
      <c r="I1209" s="10"/>
      <c r="J1209" s="10"/>
      <c r="K1209" s="10"/>
      <c r="L1209" s="10"/>
      <c r="M1209" s="10"/>
    </row>
    <row r="1210" spans="1:13" x14ac:dyDescent="0.25">
      <c r="A1210" s="10"/>
      <c r="B1210" s="10"/>
      <c r="C1210" s="10"/>
      <c r="D1210" s="30"/>
      <c r="E1210" s="10"/>
      <c r="F1210" s="10"/>
      <c r="G1210" s="10"/>
      <c r="H1210" s="10"/>
      <c r="I1210" s="10"/>
      <c r="J1210" s="14" t="s">
        <v>933</v>
      </c>
      <c r="K1210" s="11">
        <v>4</v>
      </c>
      <c r="L1210" s="16">
        <f>M1204+M1206+M1208</f>
        <v>20.149999999999999</v>
      </c>
      <c r="M1210" s="16">
        <f>ROUND(K1210*L1210,2)</f>
        <v>80.599999999999994</v>
      </c>
    </row>
    <row r="1211" spans="1:13" ht="0.95" customHeight="1" x14ac:dyDescent="0.25">
      <c r="A1211" s="17"/>
      <c r="B1211" s="17"/>
      <c r="C1211" s="17"/>
      <c r="D1211" s="31"/>
      <c r="E1211" s="17"/>
      <c r="F1211" s="17"/>
      <c r="G1211" s="17"/>
      <c r="H1211" s="17"/>
      <c r="I1211" s="17"/>
      <c r="J1211" s="17"/>
      <c r="K1211" s="17"/>
      <c r="L1211" s="17"/>
      <c r="M1211" s="17"/>
    </row>
    <row r="1212" spans="1:13" ht="22.5" x14ac:dyDescent="0.25">
      <c r="A1212" s="8" t="s">
        <v>934</v>
      </c>
      <c r="B1212" s="9" t="s">
        <v>10</v>
      </c>
      <c r="C1212" s="9" t="s">
        <v>108</v>
      </c>
      <c r="D1212" s="13" t="s">
        <v>935</v>
      </c>
      <c r="E1212" s="10"/>
      <c r="F1212" s="10"/>
      <c r="G1212" s="10"/>
      <c r="H1212" s="10"/>
      <c r="I1212" s="10"/>
      <c r="J1212" s="10"/>
      <c r="K1212" s="12">
        <f>K1227</f>
        <v>5</v>
      </c>
      <c r="L1212" s="12">
        <f>L1227</f>
        <v>136.58000000000001</v>
      </c>
      <c r="M1212" s="12">
        <f>M1227</f>
        <v>682.9</v>
      </c>
    </row>
    <row r="1213" spans="1:13" ht="101.25" x14ac:dyDescent="0.25">
      <c r="A1213" s="10"/>
      <c r="B1213" s="10"/>
      <c r="C1213" s="10"/>
      <c r="D1213" s="13" t="s">
        <v>936</v>
      </c>
      <c r="E1213" s="10"/>
      <c r="F1213" s="10"/>
      <c r="G1213" s="10"/>
      <c r="H1213" s="10"/>
      <c r="I1213" s="10"/>
      <c r="J1213" s="10"/>
      <c r="K1213" s="10"/>
      <c r="L1213" s="10"/>
      <c r="M1213" s="10"/>
    </row>
    <row r="1214" spans="1:13" x14ac:dyDescent="0.25">
      <c r="A1214" s="9" t="s">
        <v>937</v>
      </c>
      <c r="B1214" s="9" t="s">
        <v>30</v>
      </c>
      <c r="C1214" s="9" t="s">
        <v>108</v>
      </c>
      <c r="D1214" s="13" t="s">
        <v>938</v>
      </c>
      <c r="E1214" s="10"/>
      <c r="F1214" s="10"/>
      <c r="G1214" s="10"/>
      <c r="H1214" s="10"/>
      <c r="I1214" s="10"/>
      <c r="J1214" s="10"/>
      <c r="K1214" s="21">
        <v>1</v>
      </c>
      <c r="L1214" s="11">
        <v>97.24</v>
      </c>
      <c r="M1214" s="12">
        <f>ROUND(K1214*L1214,2)</f>
        <v>97.24</v>
      </c>
    </row>
    <row r="1215" spans="1:13" ht="22.5" x14ac:dyDescent="0.25">
      <c r="A1215" s="9" t="s">
        <v>939</v>
      </c>
      <c r="B1215" s="9" t="s">
        <v>30</v>
      </c>
      <c r="C1215" s="9" t="s">
        <v>108</v>
      </c>
      <c r="D1215" s="13" t="s">
        <v>940</v>
      </c>
      <c r="E1215" s="10"/>
      <c r="F1215" s="10"/>
      <c r="G1215" s="10"/>
      <c r="H1215" s="10"/>
      <c r="I1215" s="10"/>
      <c r="J1215" s="10"/>
      <c r="K1215" s="23">
        <f>K1217</f>
        <v>0</v>
      </c>
      <c r="L1215" s="12">
        <f>L1217</f>
        <v>16.04</v>
      </c>
      <c r="M1215" s="12">
        <f>M1217</f>
        <v>0</v>
      </c>
    </row>
    <row r="1216" spans="1:13" x14ac:dyDescent="0.25">
      <c r="A1216" s="9" t="s">
        <v>941</v>
      </c>
      <c r="B1216" s="9" t="s">
        <v>30</v>
      </c>
      <c r="C1216" s="9" t="s">
        <v>108</v>
      </c>
      <c r="D1216" s="13" t="s">
        <v>942</v>
      </c>
      <c r="E1216" s="10"/>
      <c r="F1216" s="10"/>
      <c r="G1216" s="10"/>
      <c r="H1216" s="10"/>
      <c r="I1216" s="10"/>
      <c r="J1216" s="10"/>
      <c r="K1216" s="21">
        <v>1</v>
      </c>
      <c r="L1216" s="11">
        <v>16.04</v>
      </c>
      <c r="M1216" s="12">
        <f>ROUND(K1216*L1216,2)</f>
        <v>16.04</v>
      </c>
    </row>
    <row r="1217" spans="1:13" x14ac:dyDescent="0.25">
      <c r="A1217" s="10"/>
      <c r="B1217" s="10"/>
      <c r="C1217" s="10"/>
      <c r="D1217" s="30"/>
      <c r="E1217" s="10"/>
      <c r="F1217" s="10"/>
      <c r="G1217" s="10"/>
      <c r="H1217" s="10"/>
      <c r="I1217" s="10"/>
      <c r="J1217" s="14" t="s">
        <v>943</v>
      </c>
      <c r="K1217" s="21">
        <v>0</v>
      </c>
      <c r="L1217" s="16">
        <f>M1216</f>
        <v>16.04</v>
      </c>
      <c r="M1217" s="16">
        <f>ROUND(K1217*L1217,2)</f>
        <v>0</v>
      </c>
    </row>
    <row r="1218" spans="1:13" ht="0.95" customHeight="1" x14ac:dyDescent="0.25">
      <c r="A1218" s="17"/>
      <c r="B1218" s="17"/>
      <c r="C1218" s="17"/>
      <c r="D1218" s="31"/>
      <c r="E1218" s="17"/>
      <c r="F1218" s="17"/>
      <c r="G1218" s="17"/>
      <c r="H1218" s="17"/>
      <c r="I1218" s="17"/>
      <c r="J1218" s="17"/>
      <c r="K1218" s="17"/>
      <c r="L1218" s="17"/>
      <c r="M1218" s="17"/>
    </row>
    <row r="1219" spans="1:13" x14ac:dyDescent="0.25">
      <c r="A1219" s="9" t="s">
        <v>944</v>
      </c>
      <c r="B1219" s="9" t="s">
        <v>30</v>
      </c>
      <c r="C1219" s="9" t="s">
        <v>108</v>
      </c>
      <c r="D1219" s="13" t="s">
        <v>945</v>
      </c>
      <c r="E1219" s="10"/>
      <c r="F1219" s="10"/>
      <c r="G1219" s="10"/>
      <c r="H1219" s="10"/>
      <c r="I1219" s="10"/>
      <c r="J1219" s="10"/>
      <c r="K1219" s="23">
        <f>K1221</f>
        <v>0</v>
      </c>
      <c r="L1219" s="12">
        <f>L1221</f>
        <v>16.04</v>
      </c>
      <c r="M1219" s="12">
        <f>M1221</f>
        <v>0</v>
      </c>
    </row>
    <row r="1220" spans="1:13" x14ac:dyDescent="0.25">
      <c r="A1220" s="9" t="s">
        <v>941</v>
      </c>
      <c r="B1220" s="9" t="s">
        <v>30</v>
      </c>
      <c r="C1220" s="9" t="s">
        <v>108</v>
      </c>
      <c r="D1220" s="13" t="s">
        <v>942</v>
      </c>
      <c r="E1220" s="10"/>
      <c r="F1220" s="10"/>
      <c r="G1220" s="10"/>
      <c r="H1220" s="10"/>
      <c r="I1220" s="10"/>
      <c r="J1220" s="10"/>
      <c r="K1220" s="21">
        <v>1</v>
      </c>
      <c r="L1220" s="11">
        <v>16.04</v>
      </c>
      <c r="M1220" s="12">
        <f>ROUND(K1220*L1220,2)</f>
        <v>16.04</v>
      </c>
    </row>
    <row r="1221" spans="1:13" x14ac:dyDescent="0.25">
      <c r="A1221" s="10"/>
      <c r="B1221" s="10"/>
      <c r="C1221" s="10"/>
      <c r="D1221" s="30"/>
      <c r="E1221" s="10"/>
      <c r="F1221" s="10"/>
      <c r="G1221" s="10"/>
      <c r="H1221" s="10"/>
      <c r="I1221" s="10"/>
      <c r="J1221" s="14" t="s">
        <v>946</v>
      </c>
      <c r="K1221" s="21">
        <v>0</v>
      </c>
      <c r="L1221" s="16">
        <f>M1220</f>
        <v>16.04</v>
      </c>
      <c r="M1221" s="16">
        <f>ROUND(K1221*L1221,2)</f>
        <v>0</v>
      </c>
    </row>
    <row r="1222" spans="1:13" ht="0.95" customHeight="1" x14ac:dyDescent="0.25">
      <c r="A1222" s="17"/>
      <c r="B1222" s="17"/>
      <c r="C1222" s="17"/>
      <c r="D1222" s="31"/>
      <c r="E1222" s="17"/>
      <c r="F1222" s="17"/>
      <c r="G1222" s="17"/>
      <c r="H1222" s="17"/>
      <c r="I1222" s="17"/>
      <c r="J1222" s="17"/>
      <c r="K1222" s="17"/>
      <c r="L1222" s="17"/>
      <c r="M1222" s="17"/>
    </row>
    <row r="1223" spans="1:13" x14ac:dyDescent="0.25">
      <c r="A1223" s="9" t="s">
        <v>397</v>
      </c>
      <c r="B1223" s="9" t="s">
        <v>37</v>
      </c>
      <c r="C1223" s="9" t="s">
        <v>38</v>
      </c>
      <c r="D1223" s="13" t="s">
        <v>398</v>
      </c>
      <c r="E1223" s="10"/>
      <c r="F1223" s="10"/>
      <c r="G1223" s="10"/>
      <c r="H1223" s="10"/>
      <c r="I1223" s="10"/>
      <c r="J1223" s="10"/>
      <c r="K1223" s="21">
        <v>1.04</v>
      </c>
      <c r="L1223" s="11">
        <v>20.91</v>
      </c>
      <c r="M1223" s="12">
        <f>ROUND(K1223*L1223,2)</f>
        <v>21.75</v>
      </c>
    </row>
    <row r="1224" spans="1:13" x14ac:dyDescent="0.25">
      <c r="A1224" s="9" t="s">
        <v>399</v>
      </c>
      <c r="B1224" s="9" t="s">
        <v>37</v>
      </c>
      <c r="C1224" s="9" t="s">
        <v>38</v>
      </c>
      <c r="D1224" s="13" t="s">
        <v>400</v>
      </c>
      <c r="E1224" s="10"/>
      <c r="F1224" s="10"/>
      <c r="G1224" s="10"/>
      <c r="H1224" s="10"/>
      <c r="I1224" s="10"/>
      <c r="J1224" s="10"/>
      <c r="K1224" s="21">
        <v>0.68</v>
      </c>
      <c r="L1224" s="11">
        <v>19.48</v>
      </c>
      <c r="M1224" s="12">
        <f>ROUND(K1224*L1224,2)</f>
        <v>13.25</v>
      </c>
    </row>
    <row r="1225" spans="1:13" x14ac:dyDescent="0.25">
      <c r="A1225" s="9" t="s">
        <v>947</v>
      </c>
      <c r="B1225" s="9" t="s">
        <v>30</v>
      </c>
      <c r="C1225" s="9" t="s">
        <v>108</v>
      </c>
      <c r="D1225" s="13" t="s">
        <v>948</v>
      </c>
      <c r="E1225" s="10"/>
      <c r="F1225" s="10"/>
      <c r="G1225" s="10"/>
      <c r="H1225" s="10"/>
      <c r="I1225" s="10"/>
      <c r="J1225" s="10"/>
      <c r="K1225" s="21">
        <v>1</v>
      </c>
      <c r="L1225" s="11">
        <v>0.36</v>
      </c>
      <c r="M1225" s="12">
        <f>ROUND(K1225*L1225,2)</f>
        <v>0.36</v>
      </c>
    </row>
    <row r="1226" spans="1:13" x14ac:dyDescent="0.25">
      <c r="A1226" s="9" t="s">
        <v>949</v>
      </c>
      <c r="B1226" s="9" t="s">
        <v>43</v>
      </c>
      <c r="C1226" s="9" t="s">
        <v>44</v>
      </c>
      <c r="D1226" s="13" t="s">
        <v>950</v>
      </c>
      <c r="E1226" s="10"/>
      <c r="F1226" s="10"/>
      <c r="G1226" s="10"/>
      <c r="H1226" s="10"/>
      <c r="I1226" s="10"/>
      <c r="J1226" s="10"/>
      <c r="K1226" s="21">
        <v>1.3260000000000001</v>
      </c>
      <c r="L1226" s="11">
        <v>3</v>
      </c>
      <c r="M1226" s="12">
        <f>ROUND(K1226*L1226,2)</f>
        <v>3.98</v>
      </c>
    </row>
    <row r="1227" spans="1:13" x14ac:dyDescent="0.25">
      <c r="A1227" s="10"/>
      <c r="B1227" s="10"/>
      <c r="C1227" s="10"/>
      <c r="D1227" s="30"/>
      <c r="E1227" s="10"/>
      <c r="F1227" s="10"/>
      <c r="G1227" s="10"/>
      <c r="H1227" s="10"/>
      <c r="I1227" s="10"/>
      <c r="J1227" s="14" t="s">
        <v>951</v>
      </c>
      <c r="K1227" s="11">
        <v>5</v>
      </c>
      <c r="L1227" s="16">
        <f>M1214+M1215+M1219+M1223+M1224+M1225+M1226</f>
        <v>136.58000000000001</v>
      </c>
      <c r="M1227" s="16">
        <f>ROUND(K1227*L1227,2)</f>
        <v>682.9</v>
      </c>
    </row>
    <row r="1228" spans="1:13" ht="0.95" customHeight="1" x14ac:dyDescent="0.25">
      <c r="A1228" s="17"/>
      <c r="B1228" s="17"/>
      <c r="C1228" s="17"/>
      <c r="D1228" s="31"/>
      <c r="E1228" s="17"/>
      <c r="F1228" s="17"/>
      <c r="G1228" s="17"/>
      <c r="H1228" s="17"/>
      <c r="I1228" s="17"/>
      <c r="J1228" s="17"/>
      <c r="K1228" s="17"/>
      <c r="L1228" s="17"/>
      <c r="M1228" s="17"/>
    </row>
    <row r="1229" spans="1:13" x14ac:dyDescent="0.25">
      <c r="A1229" s="8" t="s">
        <v>952</v>
      </c>
      <c r="B1229" s="9" t="s">
        <v>10</v>
      </c>
      <c r="C1229" s="9" t="s">
        <v>108</v>
      </c>
      <c r="D1229" s="13" t="s">
        <v>953</v>
      </c>
      <c r="E1229" s="10"/>
      <c r="F1229" s="10"/>
      <c r="G1229" s="10"/>
      <c r="H1229" s="10"/>
      <c r="I1229" s="10"/>
      <c r="J1229" s="10"/>
      <c r="K1229" s="12">
        <f>K1244</f>
        <v>3</v>
      </c>
      <c r="L1229" s="12">
        <f>L1244</f>
        <v>107.34</v>
      </c>
      <c r="M1229" s="12">
        <f>M1244</f>
        <v>322.02</v>
      </c>
    </row>
    <row r="1230" spans="1:13" ht="90" x14ac:dyDescent="0.25">
      <c r="A1230" s="10"/>
      <c r="B1230" s="10"/>
      <c r="C1230" s="10"/>
      <c r="D1230" s="13" t="s">
        <v>954</v>
      </c>
      <c r="E1230" s="10"/>
      <c r="F1230" s="10"/>
      <c r="G1230" s="10"/>
      <c r="H1230" s="10"/>
      <c r="I1230" s="10"/>
      <c r="J1230" s="10"/>
      <c r="K1230" s="10"/>
      <c r="L1230" s="10"/>
      <c r="M1230" s="10"/>
    </row>
    <row r="1231" spans="1:13" x14ac:dyDescent="0.25">
      <c r="A1231" s="9" t="s">
        <v>955</v>
      </c>
      <c r="B1231" s="9" t="s">
        <v>30</v>
      </c>
      <c r="C1231" s="9" t="s">
        <v>108</v>
      </c>
      <c r="D1231" s="13" t="s">
        <v>956</v>
      </c>
      <c r="E1231" s="10"/>
      <c r="F1231" s="10"/>
      <c r="G1231" s="10"/>
      <c r="H1231" s="10"/>
      <c r="I1231" s="10"/>
      <c r="J1231" s="10"/>
      <c r="K1231" s="21">
        <v>1</v>
      </c>
      <c r="L1231" s="11">
        <v>68.849999999999994</v>
      </c>
      <c r="M1231" s="12">
        <f>ROUND(K1231*L1231,2)</f>
        <v>68.849999999999994</v>
      </c>
    </row>
    <row r="1232" spans="1:13" ht="22.5" x14ac:dyDescent="0.25">
      <c r="A1232" s="9" t="s">
        <v>957</v>
      </c>
      <c r="B1232" s="9" t="s">
        <v>30</v>
      </c>
      <c r="C1232" s="9" t="s">
        <v>108</v>
      </c>
      <c r="D1232" s="13" t="s">
        <v>958</v>
      </c>
      <c r="E1232" s="10"/>
      <c r="F1232" s="10"/>
      <c r="G1232" s="10"/>
      <c r="H1232" s="10"/>
      <c r="I1232" s="10"/>
      <c r="J1232" s="10"/>
      <c r="K1232" s="23">
        <f>K1234</f>
        <v>0</v>
      </c>
      <c r="L1232" s="12">
        <f>L1234</f>
        <v>12.2</v>
      </c>
      <c r="M1232" s="12">
        <f>M1234</f>
        <v>0</v>
      </c>
    </row>
    <row r="1233" spans="1:13" x14ac:dyDescent="0.25">
      <c r="A1233" s="9" t="s">
        <v>959</v>
      </c>
      <c r="B1233" s="9" t="s">
        <v>30</v>
      </c>
      <c r="C1233" s="9" t="s">
        <v>108</v>
      </c>
      <c r="D1233" s="13" t="s">
        <v>960</v>
      </c>
      <c r="E1233" s="10"/>
      <c r="F1233" s="10"/>
      <c r="G1233" s="10"/>
      <c r="H1233" s="10"/>
      <c r="I1233" s="10"/>
      <c r="J1233" s="10"/>
      <c r="K1233" s="21">
        <v>1</v>
      </c>
      <c r="L1233" s="11">
        <v>12.2</v>
      </c>
      <c r="M1233" s="12">
        <f>ROUND(K1233*L1233,2)</f>
        <v>12.2</v>
      </c>
    </row>
    <row r="1234" spans="1:13" x14ac:dyDescent="0.25">
      <c r="A1234" s="10"/>
      <c r="B1234" s="10"/>
      <c r="C1234" s="10"/>
      <c r="D1234" s="30"/>
      <c r="E1234" s="10"/>
      <c r="F1234" s="10"/>
      <c r="G1234" s="10"/>
      <c r="H1234" s="10"/>
      <c r="I1234" s="10"/>
      <c r="J1234" s="14" t="s">
        <v>961</v>
      </c>
      <c r="K1234" s="21">
        <v>0</v>
      </c>
      <c r="L1234" s="16">
        <f>M1233</f>
        <v>12.2</v>
      </c>
      <c r="M1234" s="16">
        <f>ROUND(K1234*L1234,2)</f>
        <v>0</v>
      </c>
    </row>
    <row r="1235" spans="1:13" ht="0.95" customHeight="1" x14ac:dyDescent="0.25">
      <c r="A1235" s="17"/>
      <c r="B1235" s="17"/>
      <c r="C1235" s="17"/>
      <c r="D1235" s="31"/>
      <c r="E1235" s="17"/>
      <c r="F1235" s="17"/>
      <c r="G1235" s="17"/>
      <c r="H1235" s="17"/>
      <c r="I1235" s="17"/>
      <c r="J1235" s="17"/>
      <c r="K1235" s="17"/>
      <c r="L1235" s="17"/>
      <c r="M1235" s="17"/>
    </row>
    <row r="1236" spans="1:13" x14ac:dyDescent="0.25">
      <c r="A1236" s="9" t="s">
        <v>962</v>
      </c>
      <c r="B1236" s="9" t="s">
        <v>30</v>
      </c>
      <c r="C1236" s="9" t="s">
        <v>108</v>
      </c>
      <c r="D1236" s="13" t="s">
        <v>963</v>
      </c>
      <c r="E1236" s="10"/>
      <c r="F1236" s="10"/>
      <c r="G1236" s="10"/>
      <c r="H1236" s="10"/>
      <c r="I1236" s="10"/>
      <c r="J1236" s="10"/>
      <c r="K1236" s="23">
        <f>K1238</f>
        <v>0</v>
      </c>
      <c r="L1236" s="12">
        <f>L1238</f>
        <v>16.05</v>
      </c>
      <c r="M1236" s="12">
        <f>M1238</f>
        <v>0</v>
      </c>
    </row>
    <row r="1237" spans="1:13" x14ac:dyDescent="0.25">
      <c r="A1237" s="9" t="s">
        <v>964</v>
      </c>
      <c r="B1237" s="9" t="s">
        <v>30</v>
      </c>
      <c r="C1237" s="9" t="s">
        <v>108</v>
      </c>
      <c r="D1237" s="13" t="s">
        <v>965</v>
      </c>
      <c r="E1237" s="10"/>
      <c r="F1237" s="10"/>
      <c r="G1237" s="10"/>
      <c r="H1237" s="10"/>
      <c r="I1237" s="10"/>
      <c r="J1237" s="10"/>
      <c r="K1237" s="21">
        <v>1</v>
      </c>
      <c r="L1237" s="11">
        <v>16.05</v>
      </c>
      <c r="M1237" s="12">
        <f>ROUND(K1237*L1237,2)</f>
        <v>16.05</v>
      </c>
    </row>
    <row r="1238" spans="1:13" x14ac:dyDescent="0.25">
      <c r="A1238" s="10"/>
      <c r="B1238" s="10"/>
      <c r="C1238" s="10"/>
      <c r="D1238" s="30"/>
      <c r="E1238" s="10"/>
      <c r="F1238" s="10"/>
      <c r="G1238" s="10"/>
      <c r="H1238" s="10"/>
      <c r="I1238" s="10"/>
      <c r="J1238" s="14" t="s">
        <v>966</v>
      </c>
      <c r="K1238" s="21">
        <v>0</v>
      </c>
      <c r="L1238" s="16">
        <f>M1237</f>
        <v>16.05</v>
      </c>
      <c r="M1238" s="16">
        <f>ROUND(K1238*L1238,2)</f>
        <v>0</v>
      </c>
    </row>
    <row r="1239" spans="1:13" ht="0.95" customHeight="1" x14ac:dyDescent="0.25">
      <c r="A1239" s="17"/>
      <c r="B1239" s="17"/>
      <c r="C1239" s="17"/>
      <c r="D1239" s="31"/>
      <c r="E1239" s="17"/>
      <c r="F1239" s="17"/>
      <c r="G1239" s="17"/>
      <c r="H1239" s="17"/>
      <c r="I1239" s="17"/>
      <c r="J1239" s="17"/>
      <c r="K1239" s="17"/>
      <c r="L1239" s="17"/>
      <c r="M1239" s="17"/>
    </row>
    <row r="1240" spans="1:13" x14ac:dyDescent="0.25">
      <c r="A1240" s="9" t="s">
        <v>397</v>
      </c>
      <c r="B1240" s="9" t="s">
        <v>37</v>
      </c>
      <c r="C1240" s="9" t="s">
        <v>38</v>
      </c>
      <c r="D1240" s="13" t="s">
        <v>398</v>
      </c>
      <c r="E1240" s="10"/>
      <c r="F1240" s="10"/>
      <c r="G1240" s="10"/>
      <c r="H1240" s="10"/>
      <c r="I1240" s="10"/>
      <c r="J1240" s="10"/>
      <c r="K1240" s="21">
        <v>1.04</v>
      </c>
      <c r="L1240" s="11">
        <v>20.91</v>
      </c>
      <c r="M1240" s="12">
        <f>ROUND(K1240*L1240,2)</f>
        <v>21.75</v>
      </c>
    </row>
    <row r="1241" spans="1:13" x14ac:dyDescent="0.25">
      <c r="A1241" s="9" t="s">
        <v>399</v>
      </c>
      <c r="B1241" s="9" t="s">
        <v>37</v>
      </c>
      <c r="C1241" s="9" t="s">
        <v>38</v>
      </c>
      <c r="D1241" s="13" t="s">
        <v>400</v>
      </c>
      <c r="E1241" s="10"/>
      <c r="F1241" s="10"/>
      <c r="G1241" s="10"/>
      <c r="H1241" s="10"/>
      <c r="I1241" s="10"/>
      <c r="J1241" s="10"/>
      <c r="K1241" s="21">
        <v>0.68</v>
      </c>
      <c r="L1241" s="11">
        <v>19.48</v>
      </c>
      <c r="M1241" s="12">
        <f>ROUND(K1241*L1241,2)</f>
        <v>13.25</v>
      </c>
    </row>
    <row r="1242" spans="1:13" x14ac:dyDescent="0.25">
      <c r="A1242" s="9" t="s">
        <v>947</v>
      </c>
      <c r="B1242" s="9" t="s">
        <v>30</v>
      </c>
      <c r="C1242" s="9" t="s">
        <v>108</v>
      </c>
      <c r="D1242" s="13" t="s">
        <v>948</v>
      </c>
      <c r="E1242" s="10"/>
      <c r="F1242" s="10"/>
      <c r="G1242" s="10"/>
      <c r="H1242" s="10"/>
      <c r="I1242" s="10"/>
      <c r="J1242" s="10"/>
      <c r="K1242" s="21">
        <v>1</v>
      </c>
      <c r="L1242" s="11">
        <v>0.36</v>
      </c>
      <c r="M1242" s="12">
        <f>ROUND(K1242*L1242,2)</f>
        <v>0.36</v>
      </c>
    </row>
    <row r="1243" spans="1:13" x14ac:dyDescent="0.25">
      <c r="A1243" s="9" t="s">
        <v>949</v>
      </c>
      <c r="B1243" s="9" t="s">
        <v>43</v>
      </c>
      <c r="C1243" s="9" t="s">
        <v>44</v>
      </c>
      <c r="D1243" s="13" t="s">
        <v>950</v>
      </c>
      <c r="E1243" s="10"/>
      <c r="F1243" s="10"/>
      <c r="G1243" s="10"/>
      <c r="H1243" s="10"/>
      <c r="I1243" s="10"/>
      <c r="J1243" s="10"/>
      <c r="K1243" s="21">
        <v>1.042</v>
      </c>
      <c r="L1243" s="11">
        <v>3</v>
      </c>
      <c r="M1243" s="12">
        <f>ROUND(K1243*L1243,2)</f>
        <v>3.13</v>
      </c>
    </row>
    <row r="1244" spans="1:13" x14ac:dyDescent="0.25">
      <c r="A1244" s="10"/>
      <c r="B1244" s="10"/>
      <c r="C1244" s="10"/>
      <c r="D1244" s="30"/>
      <c r="E1244" s="10"/>
      <c r="F1244" s="10"/>
      <c r="G1244" s="10"/>
      <c r="H1244" s="10"/>
      <c r="I1244" s="10"/>
      <c r="J1244" s="14" t="s">
        <v>967</v>
      </c>
      <c r="K1244" s="11">
        <v>3</v>
      </c>
      <c r="L1244" s="16">
        <f>M1231+M1232+M1236+M1240+M1241+M1242+M1243</f>
        <v>107.34</v>
      </c>
      <c r="M1244" s="16">
        <f>ROUND(K1244*L1244,2)</f>
        <v>322.02</v>
      </c>
    </row>
    <row r="1245" spans="1:13" ht="0.95" customHeight="1" x14ac:dyDescent="0.25">
      <c r="A1245" s="17"/>
      <c r="B1245" s="17"/>
      <c r="C1245" s="17"/>
      <c r="D1245" s="31"/>
      <c r="E1245" s="17"/>
      <c r="F1245" s="17"/>
      <c r="G1245" s="17"/>
      <c r="H1245" s="17"/>
      <c r="I1245" s="17"/>
      <c r="J1245" s="17"/>
      <c r="K1245" s="17"/>
      <c r="L1245" s="17"/>
      <c r="M1245" s="17"/>
    </row>
    <row r="1246" spans="1:13" x14ac:dyDescent="0.25">
      <c r="A1246" s="8" t="s">
        <v>968</v>
      </c>
      <c r="B1246" s="9" t="s">
        <v>10</v>
      </c>
      <c r="C1246" s="9" t="s">
        <v>108</v>
      </c>
      <c r="D1246" s="13" t="s">
        <v>969</v>
      </c>
      <c r="E1246" s="10"/>
      <c r="F1246" s="10"/>
      <c r="G1246" s="10"/>
      <c r="H1246" s="10"/>
      <c r="I1246" s="10"/>
      <c r="J1246" s="10"/>
      <c r="K1246" s="12">
        <f>K1254</f>
        <v>13</v>
      </c>
      <c r="L1246" s="12">
        <f>L1254</f>
        <v>57.79</v>
      </c>
      <c r="M1246" s="12">
        <f>M1254</f>
        <v>751.27</v>
      </c>
    </row>
    <row r="1247" spans="1:13" ht="78.75" x14ac:dyDescent="0.25">
      <c r="A1247" s="10"/>
      <c r="B1247" s="10"/>
      <c r="C1247" s="10"/>
      <c r="D1247" s="13" t="s">
        <v>970</v>
      </c>
      <c r="E1247" s="10"/>
      <c r="F1247" s="10"/>
      <c r="G1247" s="10"/>
      <c r="H1247" s="10"/>
      <c r="I1247" s="10"/>
      <c r="J1247" s="10"/>
      <c r="K1247" s="10"/>
      <c r="L1247" s="10"/>
      <c r="M1247" s="10"/>
    </row>
    <row r="1248" spans="1:13" x14ac:dyDescent="0.25">
      <c r="A1248" s="9" t="s">
        <v>697</v>
      </c>
      <c r="B1248" s="9" t="s">
        <v>37</v>
      </c>
      <c r="C1248" s="9" t="s">
        <v>38</v>
      </c>
      <c r="D1248" s="13" t="s">
        <v>362</v>
      </c>
      <c r="E1248" s="10"/>
      <c r="F1248" s="10"/>
      <c r="G1248" s="10"/>
      <c r="H1248" s="10"/>
      <c r="I1248" s="10"/>
      <c r="J1248" s="10"/>
      <c r="K1248" s="21">
        <v>0.15</v>
      </c>
      <c r="L1248" s="11">
        <v>18.010000000000002</v>
      </c>
      <c r="M1248" s="12">
        <f>ROUND(K1248*L1248,2)</f>
        <v>2.7</v>
      </c>
    </row>
    <row r="1249" spans="1:13" x14ac:dyDescent="0.25">
      <c r="A1249" s="10"/>
      <c r="B1249" s="10"/>
      <c r="C1249" s="10"/>
      <c r="D1249" s="13" t="s">
        <v>362</v>
      </c>
      <c r="E1249" s="10"/>
      <c r="F1249" s="10"/>
      <c r="G1249" s="10"/>
      <c r="H1249" s="10"/>
      <c r="I1249" s="10"/>
      <c r="J1249" s="10"/>
      <c r="K1249" s="10"/>
      <c r="L1249" s="10"/>
      <c r="M1249" s="10"/>
    </row>
    <row r="1250" spans="1:13" x14ac:dyDescent="0.25">
      <c r="A1250" s="9" t="s">
        <v>696</v>
      </c>
      <c r="B1250" s="9" t="s">
        <v>37</v>
      </c>
      <c r="C1250" s="9" t="s">
        <v>38</v>
      </c>
      <c r="D1250" s="13" t="s">
        <v>360</v>
      </c>
      <c r="E1250" s="10"/>
      <c r="F1250" s="10"/>
      <c r="G1250" s="10"/>
      <c r="H1250" s="10"/>
      <c r="I1250" s="10"/>
      <c r="J1250" s="10"/>
      <c r="K1250" s="21">
        <v>0.15</v>
      </c>
      <c r="L1250" s="11">
        <v>19.25</v>
      </c>
      <c r="M1250" s="12">
        <f>ROUND(K1250*L1250,2)</f>
        <v>2.89</v>
      </c>
    </row>
    <row r="1251" spans="1:13" x14ac:dyDescent="0.25">
      <c r="A1251" s="10"/>
      <c r="B1251" s="10"/>
      <c r="C1251" s="10"/>
      <c r="D1251" s="13" t="s">
        <v>360</v>
      </c>
      <c r="E1251" s="10"/>
      <c r="F1251" s="10"/>
      <c r="G1251" s="10"/>
      <c r="H1251" s="10"/>
      <c r="I1251" s="10"/>
      <c r="J1251" s="10"/>
      <c r="K1251" s="10"/>
      <c r="L1251" s="10"/>
      <c r="M1251" s="10"/>
    </row>
    <row r="1252" spans="1:13" ht="33.75" x14ac:dyDescent="0.25">
      <c r="A1252" s="9" t="s">
        <v>971</v>
      </c>
      <c r="B1252" s="9" t="s">
        <v>30</v>
      </c>
      <c r="C1252" s="9" t="s">
        <v>108</v>
      </c>
      <c r="D1252" s="13" t="s">
        <v>972</v>
      </c>
      <c r="E1252" s="10"/>
      <c r="F1252" s="10"/>
      <c r="G1252" s="10"/>
      <c r="H1252" s="10"/>
      <c r="I1252" s="10"/>
      <c r="J1252" s="10"/>
      <c r="K1252" s="21">
        <v>1</v>
      </c>
      <c r="L1252" s="11">
        <v>52.2</v>
      </c>
      <c r="M1252" s="12">
        <f>ROUND(K1252*L1252,2)</f>
        <v>52.2</v>
      </c>
    </row>
    <row r="1253" spans="1:13" ht="67.5" x14ac:dyDescent="0.25">
      <c r="A1253" s="10"/>
      <c r="B1253" s="10"/>
      <c r="C1253" s="10"/>
      <c r="D1253" s="13" t="s">
        <v>973</v>
      </c>
      <c r="E1253" s="10"/>
      <c r="F1253" s="10"/>
      <c r="G1253" s="10"/>
      <c r="H1253" s="10"/>
      <c r="I1253" s="10"/>
      <c r="J1253" s="10"/>
      <c r="K1253" s="10"/>
      <c r="L1253" s="10"/>
      <c r="M1253" s="10"/>
    </row>
    <row r="1254" spans="1:13" x14ac:dyDescent="0.25">
      <c r="A1254" s="10"/>
      <c r="B1254" s="10"/>
      <c r="C1254" s="10"/>
      <c r="D1254" s="30"/>
      <c r="E1254" s="10"/>
      <c r="F1254" s="10"/>
      <c r="G1254" s="10"/>
      <c r="H1254" s="10"/>
      <c r="I1254" s="10"/>
      <c r="J1254" s="14" t="s">
        <v>974</v>
      </c>
      <c r="K1254" s="11">
        <v>13</v>
      </c>
      <c r="L1254" s="16">
        <f>M1248+M1250+M1252</f>
        <v>57.79</v>
      </c>
      <c r="M1254" s="16">
        <f>ROUND(K1254*L1254,2)</f>
        <v>751.27</v>
      </c>
    </row>
    <row r="1255" spans="1:13" ht="0.95" customHeight="1" x14ac:dyDescent="0.25">
      <c r="A1255" s="17"/>
      <c r="B1255" s="17"/>
      <c r="C1255" s="17"/>
      <c r="D1255" s="31"/>
      <c r="E1255" s="17"/>
      <c r="F1255" s="17"/>
      <c r="G1255" s="17"/>
      <c r="H1255" s="17"/>
      <c r="I1255" s="17"/>
      <c r="J1255" s="17"/>
      <c r="K1255" s="17"/>
      <c r="L1255" s="17"/>
      <c r="M1255" s="17"/>
    </row>
    <row r="1256" spans="1:13" x14ac:dyDescent="0.25">
      <c r="A1256" s="10"/>
      <c r="B1256" s="10"/>
      <c r="C1256" s="10"/>
      <c r="D1256" s="30"/>
      <c r="E1256" s="10"/>
      <c r="F1256" s="10"/>
      <c r="G1256" s="10"/>
      <c r="H1256" s="10"/>
      <c r="I1256" s="10"/>
      <c r="J1256" s="14" t="s">
        <v>975</v>
      </c>
      <c r="K1256" s="11">
        <v>1</v>
      </c>
      <c r="L1256" s="16">
        <f>M1101+M1112+M1124+M1134+M1144+M1154+M1161+M1168+M1175+M1182+M1192+M1202+M1212+M1229+M1246</f>
        <v>5613.04</v>
      </c>
      <c r="M1256" s="16">
        <f>ROUND(K1256*L1256,2)</f>
        <v>5613.04</v>
      </c>
    </row>
    <row r="1257" spans="1:13" ht="0.95" customHeight="1" x14ac:dyDescent="0.25">
      <c r="A1257" s="17"/>
      <c r="B1257" s="17"/>
      <c r="C1257" s="17"/>
      <c r="D1257" s="31"/>
      <c r="E1257" s="17"/>
      <c r="F1257" s="17"/>
      <c r="G1257" s="17"/>
      <c r="H1257" s="17"/>
      <c r="I1257" s="17"/>
      <c r="J1257" s="17"/>
      <c r="K1257" s="17"/>
      <c r="L1257" s="17"/>
      <c r="M1257" s="17"/>
    </row>
    <row r="1258" spans="1:13" x14ac:dyDescent="0.25">
      <c r="A1258" s="18" t="s">
        <v>976</v>
      </c>
      <c r="B1258" s="18" t="s">
        <v>6</v>
      </c>
      <c r="C1258" s="18" t="s">
        <v>7</v>
      </c>
      <c r="D1258" s="32" t="s">
        <v>977</v>
      </c>
      <c r="E1258" s="19"/>
      <c r="F1258" s="19"/>
      <c r="G1258" s="19"/>
      <c r="H1258" s="19"/>
      <c r="I1258" s="19"/>
      <c r="J1258" s="19"/>
      <c r="K1258" s="20">
        <f>K1279</f>
        <v>1</v>
      </c>
      <c r="L1258" s="20">
        <f>L1279</f>
        <v>5957.56</v>
      </c>
      <c r="M1258" s="20">
        <f>M1279</f>
        <v>5957.56</v>
      </c>
    </row>
    <row r="1259" spans="1:13" x14ac:dyDescent="0.25">
      <c r="A1259" s="8" t="s">
        <v>978</v>
      </c>
      <c r="B1259" s="9" t="s">
        <v>10</v>
      </c>
      <c r="C1259" s="9" t="s">
        <v>108</v>
      </c>
      <c r="D1259" s="13" t="s">
        <v>979</v>
      </c>
      <c r="E1259" s="10"/>
      <c r="F1259" s="10"/>
      <c r="G1259" s="10"/>
      <c r="H1259" s="10"/>
      <c r="I1259" s="10"/>
      <c r="J1259" s="10"/>
      <c r="K1259" s="12">
        <f>K1266</f>
        <v>1</v>
      </c>
      <c r="L1259" s="12">
        <f>L1266</f>
        <v>3562.6</v>
      </c>
      <c r="M1259" s="12">
        <f>M1266</f>
        <v>3562.6</v>
      </c>
    </row>
    <row r="1260" spans="1:13" ht="101.25" x14ac:dyDescent="0.25">
      <c r="A1260" s="10"/>
      <c r="B1260" s="10"/>
      <c r="C1260" s="10"/>
      <c r="D1260" s="13" t="s">
        <v>980</v>
      </c>
      <c r="E1260" s="10"/>
      <c r="F1260" s="10"/>
      <c r="G1260" s="10"/>
      <c r="H1260" s="10"/>
      <c r="I1260" s="10"/>
      <c r="J1260" s="10"/>
      <c r="K1260" s="10"/>
      <c r="L1260" s="10"/>
      <c r="M1260" s="10"/>
    </row>
    <row r="1261" spans="1:13" x14ac:dyDescent="0.25">
      <c r="A1261" s="9" t="s">
        <v>632</v>
      </c>
      <c r="B1261" s="9" t="s">
        <v>37</v>
      </c>
      <c r="C1261" s="9" t="s">
        <v>38</v>
      </c>
      <c r="D1261" s="13" t="s">
        <v>633</v>
      </c>
      <c r="E1261" s="10"/>
      <c r="F1261" s="10"/>
      <c r="G1261" s="10"/>
      <c r="H1261" s="10"/>
      <c r="I1261" s="10"/>
      <c r="J1261" s="10"/>
      <c r="K1261" s="21">
        <v>2</v>
      </c>
      <c r="L1261" s="11">
        <v>29.05</v>
      </c>
      <c r="M1261" s="12">
        <f>ROUND(K1261*L1261,2)</f>
        <v>58.1</v>
      </c>
    </row>
    <row r="1262" spans="1:13" x14ac:dyDescent="0.25">
      <c r="A1262" s="9" t="s">
        <v>634</v>
      </c>
      <c r="B1262" s="9" t="s">
        <v>37</v>
      </c>
      <c r="C1262" s="9" t="s">
        <v>38</v>
      </c>
      <c r="D1262" s="13" t="s">
        <v>635</v>
      </c>
      <c r="E1262" s="10"/>
      <c r="F1262" s="10"/>
      <c r="G1262" s="10"/>
      <c r="H1262" s="10"/>
      <c r="I1262" s="10"/>
      <c r="J1262" s="10"/>
      <c r="K1262" s="21">
        <v>2</v>
      </c>
      <c r="L1262" s="11">
        <v>25.25</v>
      </c>
      <c r="M1262" s="12">
        <f>ROUND(K1262*L1262,2)</f>
        <v>50.5</v>
      </c>
    </row>
    <row r="1263" spans="1:13" x14ac:dyDescent="0.25">
      <c r="A1263" s="9" t="s">
        <v>981</v>
      </c>
      <c r="B1263" s="9" t="s">
        <v>30</v>
      </c>
      <c r="C1263" s="9" t="s">
        <v>108</v>
      </c>
      <c r="D1263" s="13" t="s">
        <v>982</v>
      </c>
      <c r="E1263" s="10"/>
      <c r="F1263" s="10"/>
      <c r="G1263" s="10"/>
      <c r="H1263" s="10"/>
      <c r="I1263" s="10"/>
      <c r="J1263" s="10"/>
      <c r="K1263" s="21">
        <v>1</v>
      </c>
      <c r="L1263" s="11">
        <v>3454</v>
      </c>
      <c r="M1263" s="12">
        <f>ROUND(K1263*L1263,2)</f>
        <v>3454</v>
      </c>
    </row>
    <row r="1264" spans="1:13" ht="101.25" x14ac:dyDescent="0.25">
      <c r="A1264" s="10"/>
      <c r="B1264" s="10"/>
      <c r="C1264" s="10"/>
      <c r="D1264" s="13" t="s">
        <v>983</v>
      </c>
      <c r="E1264" s="10"/>
      <c r="F1264" s="10"/>
      <c r="G1264" s="10"/>
      <c r="H1264" s="10"/>
      <c r="I1264" s="10"/>
      <c r="J1264" s="10"/>
      <c r="K1264" s="10"/>
      <c r="L1264" s="10"/>
      <c r="M1264" s="10"/>
    </row>
    <row r="1265" spans="1:13" x14ac:dyDescent="0.25">
      <c r="A1265" s="10"/>
      <c r="B1265" s="10"/>
      <c r="C1265" s="10"/>
      <c r="D1265" s="30"/>
      <c r="E1265" s="9" t="s">
        <v>984</v>
      </c>
      <c r="F1265" s="22">
        <v>1</v>
      </c>
      <c r="G1265" s="11">
        <v>0</v>
      </c>
      <c r="H1265" s="11">
        <v>0</v>
      </c>
      <c r="I1265" s="11">
        <v>0</v>
      </c>
      <c r="J1265" s="12">
        <f>OR(F1265&lt;&gt;0,G1265&lt;&gt;0,H1265&lt;&gt;0,I1265&lt;&gt;0)*(F1265 + (F1265 = 0))*(G1265 + (G1265 = 0))*(H1265 + (H1265 = 0))*(I1265 + (I1265 = 0))</f>
        <v>1</v>
      </c>
      <c r="K1265" s="10"/>
      <c r="L1265" s="10"/>
      <c r="M1265" s="10"/>
    </row>
    <row r="1266" spans="1:13" x14ac:dyDescent="0.25">
      <c r="A1266" s="10"/>
      <c r="B1266" s="10"/>
      <c r="C1266" s="10"/>
      <c r="D1266" s="30"/>
      <c r="E1266" s="10"/>
      <c r="F1266" s="10"/>
      <c r="G1266" s="10"/>
      <c r="H1266" s="10"/>
      <c r="I1266" s="10"/>
      <c r="J1266" s="14" t="s">
        <v>985</v>
      </c>
      <c r="K1266" s="16">
        <f>J1265*1</f>
        <v>1</v>
      </c>
      <c r="L1266" s="16">
        <f>SUM(M1261:M1263)</f>
        <v>3562.6</v>
      </c>
      <c r="M1266" s="16">
        <f>ROUND(K1266*L1266,2)</f>
        <v>3562.6</v>
      </c>
    </row>
    <row r="1267" spans="1:13" ht="0.95" customHeight="1" x14ac:dyDescent="0.25">
      <c r="A1267" s="17"/>
      <c r="B1267" s="17"/>
      <c r="C1267" s="17"/>
      <c r="D1267" s="31"/>
      <c r="E1267" s="17"/>
      <c r="F1267" s="17"/>
      <c r="G1267" s="17"/>
      <c r="H1267" s="17"/>
      <c r="I1267" s="17"/>
      <c r="J1267" s="17"/>
      <c r="K1267" s="17"/>
      <c r="L1267" s="17"/>
      <c r="M1267" s="17"/>
    </row>
    <row r="1268" spans="1:13" ht="22.5" x14ac:dyDescent="0.25">
      <c r="A1268" s="8" t="s">
        <v>986</v>
      </c>
      <c r="B1268" s="9" t="s">
        <v>10</v>
      </c>
      <c r="C1268" s="9" t="s">
        <v>11</v>
      </c>
      <c r="D1268" s="13" t="s">
        <v>987</v>
      </c>
      <c r="E1268" s="10"/>
      <c r="F1268" s="10"/>
      <c r="G1268" s="10"/>
      <c r="H1268" s="10"/>
      <c r="I1268" s="10"/>
      <c r="J1268" s="10"/>
      <c r="K1268" s="12">
        <f>K1277</f>
        <v>17</v>
      </c>
      <c r="L1268" s="12">
        <f>L1277</f>
        <v>140.88</v>
      </c>
      <c r="M1268" s="12">
        <f>M1277</f>
        <v>2394.96</v>
      </c>
    </row>
    <row r="1269" spans="1:13" ht="191.25" x14ac:dyDescent="0.25">
      <c r="A1269" s="10"/>
      <c r="B1269" s="10"/>
      <c r="C1269" s="10"/>
      <c r="D1269" s="13" t="s">
        <v>988</v>
      </c>
      <c r="E1269" s="10"/>
      <c r="F1269" s="10"/>
      <c r="G1269" s="10"/>
      <c r="H1269" s="10"/>
      <c r="I1269" s="10"/>
      <c r="J1269" s="10"/>
      <c r="K1269" s="10"/>
      <c r="L1269" s="10"/>
      <c r="M1269" s="10"/>
    </row>
    <row r="1270" spans="1:13" ht="33.75" x14ac:dyDescent="0.25">
      <c r="A1270" s="9" t="s">
        <v>989</v>
      </c>
      <c r="B1270" s="9" t="s">
        <v>30</v>
      </c>
      <c r="C1270" s="9" t="s">
        <v>11</v>
      </c>
      <c r="D1270" s="13" t="s">
        <v>990</v>
      </c>
      <c r="E1270" s="10"/>
      <c r="F1270" s="10"/>
      <c r="G1270" s="10"/>
      <c r="H1270" s="10"/>
      <c r="I1270" s="10"/>
      <c r="J1270" s="10"/>
      <c r="K1270" s="21">
        <v>1</v>
      </c>
      <c r="L1270" s="11">
        <v>130.25</v>
      </c>
      <c r="M1270" s="12">
        <f>ROUND(K1270*L1270,2)</f>
        <v>130.25</v>
      </c>
    </row>
    <row r="1271" spans="1:13" ht="78.75" x14ac:dyDescent="0.25">
      <c r="A1271" s="10"/>
      <c r="B1271" s="10"/>
      <c r="C1271" s="10"/>
      <c r="D1271" s="13" t="s">
        <v>991</v>
      </c>
      <c r="E1271" s="10"/>
      <c r="F1271" s="10"/>
      <c r="G1271" s="10"/>
      <c r="H1271" s="10"/>
      <c r="I1271" s="10"/>
      <c r="J1271" s="10"/>
      <c r="K1271" s="10"/>
      <c r="L1271" s="10"/>
      <c r="M1271" s="10"/>
    </row>
    <row r="1272" spans="1:13" x14ac:dyDescent="0.25">
      <c r="A1272" s="9" t="s">
        <v>738</v>
      </c>
      <c r="B1272" s="9" t="s">
        <v>37</v>
      </c>
      <c r="C1272" s="9" t="s">
        <v>38</v>
      </c>
      <c r="D1272" s="13" t="s">
        <v>739</v>
      </c>
      <c r="E1272" s="10"/>
      <c r="F1272" s="10"/>
      <c r="G1272" s="10"/>
      <c r="H1272" s="10"/>
      <c r="I1272" s="10"/>
      <c r="J1272" s="10"/>
      <c r="K1272" s="21">
        <v>0.18</v>
      </c>
      <c r="L1272" s="11">
        <v>22.74</v>
      </c>
      <c r="M1272" s="12">
        <f>ROUND(K1272*L1272,2)</f>
        <v>4.09</v>
      </c>
    </row>
    <row r="1273" spans="1:13" x14ac:dyDescent="0.25">
      <c r="A1273" s="10"/>
      <c r="B1273" s="10"/>
      <c r="C1273" s="10"/>
      <c r="D1273" s="13" t="s">
        <v>739</v>
      </c>
      <c r="E1273" s="10"/>
      <c r="F1273" s="10"/>
      <c r="G1273" s="10"/>
      <c r="H1273" s="10"/>
      <c r="I1273" s="10"/>
      <c r="J1273" s="10"/>
      <c r="K1273" s="10"/>
      <c r="L1273" s="10"/>
      <c r="M1273" s="10"/>
    </row>
    <row r="1274" spans="1:13" x14ac:dyDescent="0.25">
      <c r="A1274" s="9" t="s">
        <v>740</v>
      </c>
      <c r="B1274" s="9" t="s">
        <v>37</v>
      </c>
      <c r="C1274" s="9" t="s">
        <v>38</v>
      </c>
      <c r="D1274" s="13" t="s">
        <v>741</v>
      </c>
      <c r="E1274" s="10"/>
      <c r="F1274" s="10"/>
      <c r="G1274" s="10"/>
      <c r="H1274" s="10"/>
      <c r="I1274" s="10"/>
      <c r="J1274" s="10"/>
      <c r="K1274" s="21">
        <v>0.18</v>
      </c>
      <c r="L1274" s="11">
        <v>20.98</v>
      </c>
      <c r="M1274" s="12">
        <f>ROUND(K1274*L1274,2)</f>
        <v>3.78</v>
      </c>
    </row>
    <row r="1275" spans="1:13" x14ac:dyDescent="0.25">
      <c r="A1275" s="10"/>
      <c r="B1275" s="10"/>
      <c r="C1275" s="10"/>
      <c r="D1275" s="13" t="s">
        <v>741</v>
      </c>
      <c r="E1275" s="10"/>
      <c r="F1275" s="10"/>
      <c r="G1275" s="10"/>
      <c r="H1275" s="10"/>
      <c r="I1275" s="10"/>
      <c r="J1275" s="10"/>
      <c r="K1275" s="10"/>
      <c r="L1275" s="10"/>
      <c r="M1275" s="10"/>
    </row>
    <row r="1276" spans="1:13" x14ac:dyDescent="0.25">
      <c r="A1276" s="9" t="s">
        <v>42</v>
      </c>
      <c r="B1276" s="9" t="s">
        <v>43</v>
      </c>
      <c r="C1276" s="9" t="s">
        <v>44</v>
      </c>
      <c r="D1276" s="13" t="s">
        <v>45</v>
      </c>
      <c r="E1276" s="10"/>
      <c r="F1276" s="10"/>
      <c r="G1276" s="10"/>
      <c r="H1276" s="10"/>
      <c r="I1276" s="10"/>
      <c r="J1276" s="10"/>
      <c r="K1276" s="21">
        <v>1.381</v>
      </c>
      <c r="L1276" s="11">
        <v>2</v>
      </c>
      <c r="M1276" s="12">
        <f>ROUND(K1276*L1276,2)</f>
        <v>2.76</v>
      </c>
    </row>
    <row r="1277" spans="1:13" x14ac:dyDescent="0.25">
      <c r="A1277" s="10"/>
      <c r="B1277" s="10"/>
      <c r="C1277" s="10"/>
      <c r="D1277" s="30"/>
      <c r="E1277" s="10"/>
      <c r="F1277" s="10"/>
      <c r="G1277" s="10"/>
      <c r="H1277" s="10"/>
      <c r="I1277" s="10"/>
      <c r="J1277" s="14" t="s">
        <v>992</v>
      </c>
      <c r="K1277" s="11">
        <v>17</v>
      </c>
      <c r="L1277" s="16">
        <f>M1270+M1272+M1274+M1276</f>
        <v>140.88</v>
      </c>
      <c r="M1277" s="16">
        <f>ROUND(K1277*L1277,2)</f>
        <v>2394.96</v>
      </c>
    </row>
    <row r="1278" spans="1:13" ht="0.95" customHeight="1" x14ac:dyDescent="0.25">
      <c r="A1278" s="17"/>
      <c r="B1278" s="17"/>
      <c r="C1278" s="17"/>
      <c r="D1278" s="31"/>
      <c r="E1278" s="17"/>
      <c r="F1278" s="17"/>
      <c r="G1278" s="17"/>
      <c r="H1278" s="17"/>
      <c r="I1278" s="17"/>
      <c r="J1278" s="17"/>
      <c r="K1278" s="17"/>
      <c r="L1278" s="17"/>
      <c r="M1278" s="17"/>
    </row>
    <row r="1279" spans="1:13" x14ac:dyDescent="0.25">
      <c r="A1279" s="10"/>
      <c r="B1279" s="10"/>
      <c r="C1279" s="10"/>
      <c r="D1279" s="30"/>
      <c r="E1279" s="10"/>
      <c r="F1279" s="10"/>
      <c r="G1279" s="10"/>
      <c r="H1279" s="10"/>
      <c r="I1279" s="10"/>
      <c r="J1279" s="14" t="s">
        <v>993</v>
      </c>
      <c r="K1279" s="11">
        <v>1</v>
      </c>
      <c r="L1279" s="16">
        <f>M1259+M1268</f>
        <v>5957.56</v>
      </c>
      <c r="M1279" s="16">
        <f>ROUND(K1279*L1279,2)</f>
        <v>5957.56</v>
      </c>
    </row>
    <row r="1280" spans="1:13" ht="0.95" customHeight="1" x14ac:dyDescent="0.25">
      <c r="A1280" s="17"/>
      <c r="B1280" s="17"/>
      <c r="C1280" s="17"/>
      <c r="D1280" s="31"/>
      <c r="E1280" s="17"/>
      <c r="F1280" s="17"/>
      <c r="G1280" s="17"/>
      <c r="H1280" s="17"/>
      <c r="I1280" s="17"/>
      <c r="J1280" s="17"/>
      <c r="K1280" s="17"/>
      <c r="L1280" s="17"/>
      <c r="M1280" s="17"/>
    </row>
    <row r="1281" spans="1:13" x14ac:dyDescent="0.25">
      <c r="A1281" s="10"/>
      <c r="B1281" s="10"/>
      <c r="C1281" s="10"/>
      <c r="D1281" s="30"/>
      <c r="E1281" s="10"/>
      <c r="F1281" s="10"/>
      <c r="G1281" s="10"/>
      <c r="H1281" s="10"/>
      <c r="I1281" s="10"/>
      <c r="J1281" s="14" t="s">
        <v>994</v>
      </c>
      <c r="K1281" s="15">
        <v>1</v>
      </c>
      <c r="L1281" s="16">
        <f>M798+M806+M898+M914+M936+M957+M1099+M1258</f>
        <v>40233.550000000003</v>
      </c>
      <c r="M1281" s="16">
        <f>ROUND(K1281*L1281,2)</f>
        <v>40233.550000000003</v>
      </c>
    </row>
    <row r="1282" spans="1:13" ht="0.95" customHeight="1" x14ac:dyDescent="0.25">
      <c r="A1282" s="17"/>
      <c r="B1282" s="17"/>
      <c r="C1282" s="17"/>
      <c r="D1282" s="31"/>
      <c r="E1282" s="17"/>
      <c r="F1282" s="17"/>
      <c r="G1282" s="17"/>
      <c r="H1282" s="17"/>
      <c r="I1282" s="17"/>
      <c r="J1282" s="17"/>
      <c r="K1282" s="17"/>
      <c r="L1282" s="17"/>
      <c r="M1282" s="17"/>
    </row>
    <row r="1283" spans="1:13" x14ac:dyDescent="0.25">
      <c r="A1283" s="4" t="s">
        <v>995</v>
      </c>
      <c r="B1283" s="4" t="s">
        <v>6</v>
      </c>
      <c r="C1283" s="4" t="s">
        <v>7</v>
      </c>
      <c r="D1283" s="29" t="s">
        <v>996</v>
      </c>
      <c r="E1283" s="5"/>
      <c r="F1283" s="5"/>
      <c r="G1283" s="5"/>
      <c r="H1283" s="5"/>
      <c r="I1283" s="5"/>
      <c r="J1283" s="5"/>
      <c r="K1283" s="6">
        <f>K1581</f>
        <v>1</v>
      </c>
      <c r="L1283" s="7">
        <f>L1581</f>
        <v>17976.14</v>
      </c>
      <c r="M1283" s="7">
        <f>M1581</f>
        <v>17976.14</v>
      </c>
    </row>
    <row r="1284" spans="1:13" x14ac:dyDescent="0.25">
      <c r="A1284" s="18" t="s">
        <v>997</v>
      </c>
      <c r="B1284" s="18" t="s">
        <v>6</v>
      </c>
      <c r="C1284" s="18" t="s">
        <v>7</v>
      </c>
      <c r="D1284" s="32" t="s">
        <v>998</v>
      </c>
      <c r="E1284" s="19"/>
      <c r="F1284" s="19"/>
      <c r="G1284" s="19"/>
      <c r="H1284" s="19"/>
      <c r="I1284" s="19"/>
      <c r="J1284" s="19"/>
      <c r="K1284" s="20">
        <f>K1317</f>
        <v>1</v>
      </c>
      <c r="L1284" s="20">
        <f>L1317</f>
        <v>10270.56</v>
      </c>
      <c r="M1284" s="20">
        <f>M1317</f>
        <v>10270.56</v>
      </c>
    </row>
    <row r="1285" spans="1:13" ht="22.5" x14ac:dyDescent="0.25">
      <c r="A1285" s="8" t="s">
        <v>999</v>
      </c>
      <c r="B1285" s="9" t="s">
        <v>10</v>
      </c>
      <c r="C1285" s="9" t="s">
        <v>108</v>
      </c>
      <c r="D1285" s="13" t="s">
        <v>1000</v>
      </c>
      <c r="E1285" s="10"/>
      <c r="F1285" s="10"/>
      <c r="G1285" s="10"/>
      <c r="H1285" s="10"/>
      <c r="I1285" s="10"/>
      <c r="J1285" s="10"/>
      <c r="K1285" s="12">
        <f>K1293</f>
        <v>1</v>
      </c>
      <c r="L1285" s="12">
        <f>L1293</f>
        <v>6384.04</v>
      </c>
      <c r="M1285" s="12">
        <f>M1293</f>
        <v>6384.04</v>
      </c>
    </row>
    <row r="1286" spans="1:13" ht="292.5" x14ac:dyDescent="0.25">
      <c r="A1286" s="10"/>
      <c r="B1286" s="10"/>
      <c r="C1286" s="10"/>
      <c r="D1286" s="13" t="s">
        <v>1001</v>
      </c>
      <c r="E1286" s="10"/>
      <c r="F1286" s="10"/>
      <c r="G1286" s="10"/>
      <c r="H1286" s="10"/>
      <c r="I1286" s="10"/>
      <c r="J1286" s="10"/>
      <c r="K1286" s="10"/>
      <c r="L1286" s="10"/>
      <c r="M1286" s="10"/>
    </row>
    <row r="1287" spans="1:13" ht="22.5" x14ac:dyDescent="0.25">
      <c r="A1287" s="9" t="s">
        <v>1002</v>
      </c>
      <c r="B1287" s="9" t="s">
        <v>30</v>
      </c>
      <c r="C1287" s="9" t="s">
        <v>108</v>
      </c>
      <c r="D1287" s="13" t="s">
        <v>1003</v>
      </c>
      <c r="E1287" s="10"/>
      <c r="F1287" s="10"/>
      <c r="G1287" s="10"/>
      <c r="H1287" s="10"/>
      <c r="I1287" s="10"/>
      <c r="J1287" s="10"/>
      <c r="K1287" s="21">
        <v>1</v>
      </c>
      <c r="L1287" s="11">
        <v>6235</v>
      </c>
      <c r="M1287" s="12">
        <f>ROUND(K1287*L1287,2)</f>
        <v>6235</v>
      </c>
    </row>
    <row r="1288" spans="1:13" ht="247.5" x14ac:dyDescent="0.25">
      <c r="A1288" s="10"/>
      <c r="B1288" s="10"/>
      <c r="C1288" s="10"/>
      <c r="D1288" s="13" t="s">
        <v>1004</v>
      </c>
      <c r="E1288" s="10"/>
      <c r="F1288" s="10"/>
      <c r="G1288" s="10"/>
      <c r="H1288" s="10"/>
      <c r="I1288" s="10"/>
      <c r="J1288" s="10"/>
      <c r="K1288" s="10"/>
      <c r="L1288" s="10"/>
      <c r="M1288" s="10"/>
    </row>
    <row r="1289" spans="1:13" x14ac:dyDescent="0.25">
      <c r="A1289" s="9" t="s">
        <v>697</v>
      </c>
      <c r="B1289" s="9" t="s">
        <v>37</v>
      </c>
      <c r="C1289" s="9" t="s">
        <v>38</v>
      </c>
      <c r="D1289" s="13" t="s">
        <v>362</v>
      </c>
      <c r="E1289" s="10"/>
      <c r="F1289" s="10"/>
      <c r="G1289" s="10"/>
      <c r="H1289" s="10"/>
      <c r="I1289" s="10"/>
      <c r="J1289" s="10"/>
      <c r="K1289" s="21">
        <v>4</v>
      </c>
      <c r="L1289" s="11">
        <v>18.010000000000002</v>
      </c>
      <c r="M1289" s="12">
        <f>ROUND(K1289*L1289,2)</f>
        <v>72.040000000000006</v>
      </c>
    </row>
    <row r="1290" spans="1:13" x14ac:dyDescent="0.25">
      <c r="A1290" s="10"/>
      <c r="B1290" s="10"/>
      <c r="C1290" s="10"/>
      <c r="D1290" s="13" t="s">
        <v>362</v>
      </c>
      <c r="E1290" s="10"/>
      <c r="F1290" s="10"/>
      <c r="G1290" s="10"/>
      <c r="H1290" s="10"/>
      <c r="I1290" s="10"/>
      <c r="J1290" s="10"/>
      <c r="K1290" s="10"/>
      <c r="L1290" s="10"/>
      <c r="M1290" s="10"/>
    </row>
    <row r="1291" spans="1:13" x14ac:dyDescent="0.25">
      <c r="A1291" s="9" t="s">
        <v>696</v>
      </c>
      <c r="B1291" s="9" t="s">
        <v>37</v>
      </c>
      <c r="C1291" s="9" t="s">
        <v>38</v>
      </c>
      <c r="D1291" s="13" t="s">
        <v>360</v>
      </c>
      <c r="E1291" s="10"/>
      <c r="F1291" s="10"/>
      <c r="G1291" s="10"/>
      <c r="H1291" s="10"/>
      <c r="I1291" s="10"/>
      <c r="J1291" s="10"/>
      <c r="K1291" s="21">
        <v>4</v>
      </c>
      <c r="L1291" s="11">
        <v>19.25</v>
      </c>
      <c r="M1291" s="12">
        <f>ROUND(K1291*L1291,2)</f>
        <v>77</v>
      </c>
    </row>
    <row r="1292" spans="1:13" x14ac:dyDescent="0.25">
      <c r="A1292" s="10"/>
      <c r="B1292" s="10"/>
      <c r="C1292" s="10"/>
      <c r="D1292" s="13" t="s">
        <v>360</v>
      </c>
      <c r="E1292" s="10"/>
      <c r="F1292" s="10"/>
      <c r="G1292" s="10"/>
      <c r="H1292" s="10"/>
      <c r="I1292" s="10"/>
      <c r="J1292" s="10"/>
      <c r="K1292" s="10"/>
      <c r="L1292" s="10"/>
      <c r="M1292" s="10"/>
    </row>
    <row r="1293" spans="1:13" x14ac:dyDescent="0.25">
      <c r="A1293" s="10"/>
      <c r="B1293" s="10"/>
      <c r="C1293" s="10"/>
      <c r="D1293" s="30"/>
      <c r="E1293" s="10"/>
      <c r="F1293" s="10"/>
      <c r="G1293" s="10"/>
      <c r="H1293" s="10"/>
      <c r="I1293" s="10"/>
      <c r="J1293" s="14" t="s">
        <v>1005</v>
      </c>
      <c r="K1293" s="11">
        <v>1</v>
      </c>
      <c r="L1293" s="16">
        <f>M1287+M1289+M1291</f>
        <v>6384.04</v>
      </c>
      <c r="M1293" s="16">
        <f>ROUND(K1293*L1293,2)</f>
        <v>6384.04</v>
      </c>
    </row>
    <row r="1294" spans="1:13" ht="0.95" customHeight="1" x14ac:dyDescent="0.25">
      <c r="A1294" s="17"/>
      <c r="B1294" s="17"/>
      <c r="C1294" s="17"/>
      <c r="D1294" s="31"/>
      <c r="E1294" s="17"/>
      <c r="F1294" s="17"/>
      <c r="G1294" s="17"/>
      <c r="H1294" s="17"/>
      <c r="I1294" s="17"/>
      <c r="J1294" s="17"/>
      <c r="K1294" s="17"/>
      <c r="L1294" s="17"/>
      <c r="M1294" s="17"/>
    </row>
    <row r="1295" spans="1:13" ht="22.5" x14ac:dyDescent="0.25">
      <c r="A1295" s="8" t="s">
        <v>1006</v>
      </c>
      <c r="B1295" s="9" t="s">
        <v>10</v>
      </c>
      <c r="C1295" s="9" t="s">
        <v>108</v>
      </c>
      <c r="D1295" s="13" t="s">
        <v>868</v>
      </c>
      <c r="E1295" s="10"/>
      <c r="F1295" s="10"/>
      <c r="G1295" s="10"/>
      <c r="H1295" s="10"/>
      <c r="I1295" s="10"/>
      <c r="J1295" s="10"/>
      <c r="K1295" s="12">
        <f>K1303</f>
        <v>22</v>
      </c>
      <c r="L1295" s="12">
        <f>L1303</f>
        <v>42.08</v>
      </c>
      <c r="M1295" s="12">
        <f>M1303</f>
        <v>925.76</v>
      </c>
    </row>
    <row r="1296" spans="1:13" ht="67.5" x14ac:dyDescent="0.25">
      <c r="A1296" s="10"/>
      <c r="B1296" s="10"/>
      <c r="C1296" s="10"/>
      <c r="D1296" s="13" t="s">
        <v>869</v>
      </c>
      <c r="E1296" s="10"/>
      <c r="F1296" s="10"/>
      <c r="G1296" s="10"/>
      <c r="H1296" s="10"/>
      <c r="I1296" s="10"/>
      <c r="J1296" s="10"/>
      <c r="K1296" s="10"/>
      <c r="L1296" s="10"/>
      <c r="M1296" s="10"/>
    </row>
    <row r="1297" spans="1:13" x14ac:dyDescent="0.25">
      <c r="A1297" s="9" t="s">
        <v>697</v>
      </c>
      <c r="B1297" s="9" t="s">
        <v>37</v>
      </c>
      <c r="C1297" s="9" t="s">
        <v>38</v>
      </c>
      <c r="D1297" s="13" t="s">
        <v>362</v>
      </c>
      <c r="E1297" s="10"/>
      <c r="F1297" s="10"/>
      <c r="G1297" s="10"/>
      <c r="H1297" s="10"/>
      <c r="I1297" s="10"/>
      <c r="J1297" s="10"/>
      <c r="K1297" s="21">
        <v>0.1</v>
      </c>
      <c r="L1297" s="11">
        <v>18.010000000000002</v>
      </c>
      <c r="M1297" s="12">
        <f>ROUND(K1297*L1297,2)</f>
        <v>1.8</v>
      </c>
    </row>
    <row r="1298" spans="1:13" x14ac:dyDescent="0.25">
      <c r="A1298" s="10"/>
      <c r="B1298" s="10"/>
      <c r="C1298" s="10"/>
      <c r="D1298" s="13" t="s">
        <v>362</v>
      </c>
      <c r="E1298" s="10"/>
      <c r="F1298" s="10"/>
      <c r="G1298" s="10"/>
      <c r="H1298" s="10"/>
      <c r="I1298" s="10"/>
      <c r="J1298" s="10"/>
      <c r="K1298" s="10"/>
      <c r="L1298" s="10"/>
      <c r="M1298" s="10"/>
    </row>
    <row r="1299" spans="1:13" x14ac:dyDescent="0.25">
      <c r="A1299" s="9" t="s">
        <v>696</v>
      </c>
      <c r="B1299" s="9" t="s">
        <v>37</v>
      </c>
      <c r="C1299" s="9" t="s">
        <v>38</v>
      </c>
      <c r="D1299" s="13" t="s">
        <v>360</v>
      </c>
      <c r="E1299" s="10"/>
      <c r="F1299" s="10"/>
      <c r="G1299" s="10"/>
      <c r="H1299" s="10"/>
      <c r="I1299" s="10"/>
      <c r="J1299" s="10"/>
      <c r="K1299" s="21">
        <v>0.1</v>
      </c>
      <c r="L1299" s="11">
        <v>19.25</v>
      </c>
      <c r="M1299" s="12">
        <f>ROUND(K1299*L1299,2)</f>
        <v>1.93</v>
      </c>
    </row>
    <row r="1300" spans="1:13" x14ac:dyDescent="0.25">
      <c r="A1300" s="10"/>
      <c r="B1300" s="10"/>
      <c r="C1300" s="10"/>
      <c r="D1300" s="13" t="s">
        <v>360</v>
      </c>
      <c r="E1300" s="10"/>
      <c r="F1300" s="10"/>
      <c r="G1300" s="10"/>
      <c r="H1300" s="10"/>
      <c r="I1300" s="10"/>
      <c r="J1300" s="10"/>
      <c r="K1300" s="10"/>
      <c r="L1300" s="10"/>
      <c r="M1300" s="10"/>
    </row>
    <row r="1301" spans="1:13" x14ac:dyDescent="0.25">
      <c r="A1301" s="9" t="s">
        <v>870</v>
      </c>
      <c r="B1301" s="9" t="s">
        <v>30</v>
      </c>
      <c r="C1301" s="9" t="s">
        <v>854</v>
      </c>
      <c r="D1301" s="13" t="s">
        <v>871</v>
      </c>
      <c r="E1301" s="10"/>
      <c r="F1301" s="10"/>
      <c r="G1301" s="10"/>
      <c r="H1301" s="10"/>
      <c r="I1301" s="10"/>
      <c r="J1301" s="10"/>
      <c r="K1301" s="21">
        <v>1</v>
      </c>
      <c r="L1301" s="11">
        <v>26.58</v>
      </c>
      <c r="M1301" s="12">
        <f>ROUND(K1301*L1301,2)</f>
        <v>26.58</v>
      </c>
    </row>
    <row r="1302" spans="1:13" ht="22.5" x14ac:dyDescent="0.25">
      <c r="A1302" s="9" t="s">
        <v>872</v>
      </c>
      <c r="B1302" s="9" t="s">
        <v>30</v>
      </c>
      <c r="C1302" s="9" t="s">
        <v>854</v>
      </c>
      <c r="D1302" s="13" t="s">
        <v>873</v>
      </c>
      <c r="E1302" s="10"/>
      <c r="F1302" s="10"/>
      <c r="G1302" s="10"/>
      <c r="H1302" s="10"/>
      <c r="I1302" s="10"/>
      <c r="J1302" s="10"/>
      <c r="K1302" s="21">
        <v>1</v>
      </c>
      <c r="L1302" s="11">
        <v>11.77</v>
      </c>
      <c r="M1302" s="12">
        <f>ROUND(K1302*L1302,2)</f>
        <v>11.77</v>
      </c>
    </row>
    <row r="1303" spans="1:13" x14ac:dyDescent="0.25">
      <c r="A1303" s="10"/>
      <c r="B1303" s="10"/>
      <c r="C1303" s="10"/>
      <c r="D1303" s="30"/>
      <c r="E1303" s="10"/>
      <c r="F1303" s="10"/>
      <c r="G1303" s="10"/>
      <c r="H1303" s="10"/>
      <c r="I1303" s="10"/>
      <c r="J1303" s="14" t="s">
        <v>1007</v>
      </c>
      <c r="K1303" s="11">
        <v>22</v>
      </c>
      <c r="L1303" s="16">
        <f>M1297+M1299+M1301+M1302</f>
        <v>42.08</v>
      </c>
      <c r="M1303" s="16">
        <f>ROUND(K1303*L1303,2)</f>
        <v>925.76</v>
      </c>
    </row>
    <row r="1304" spans="1:13" ht="0.95" customHeight="1" x14ac:dyDescent="0.25">
      <c r="A1304" s="17"/>
      <c r="B1304" s="17"/>
      <c r="C1304" s="17"/>
      <c r="D1304" s="31"/>
      <c r="E1304" s="17"/>
      <c r="F1304" s="17"/>
      <c r="G1304" s="17"/>
      <c r="H1304" s="17"/>
      <c r="I1304" s="17"/>
      <c r="J1304" s="17"/>
      <c r="K1304" s="17"/>
      <c r="L1304" s="17"/>
      <c r="M1304" s="17"/>
    </row>
    <row r="1305" spans="1:13" ht="22.5" x14ac:dyDescent="0.25">
      <c r="A1305" s="8" t="s">
        <v>1008</v>
      </c>
      <c r="B1305" s="9" t="s">
        <v>10</v>
      </c>
      <c r="C1305" s="9" t="s">
        <v>108</v>
      </c>
      <c r="D1305" s="13" t="s">
        <v>1009</v>
      </c>
      <c r="E1305" s="10"/>
      <c r="F1305" s="10"/>
      <c r="G1305" s="10"/>
      <c r="H1305" s="10"/>
      <c r="I1305" s="10"/>
      <c r="J1305" s="10"/>
      <c r="K1305" s="12">
        <f>K1313</f>
        <v>58</v>
      </c>
      <c r="L1305" s="12">
        <f>L1313</f>
        <v>45.02</v>
      </c>
      <c r="M1305" s="12">
        <f>M1313</f>
        <v>2611.16</v>
      </c>
    </row>
    <row r="1306" spans="1:13" ht="67.5" x14ac:dyDescent="0.25">
      <c r="A1306" s="10"/>
      <c r="B1306" s="10"/>
      <c r="C1306" s="10"/>
      <c r="D1306" s="13" t="s">
        <v>1010</v>
      </c>
      <c r="E1306" s="10"/>
      <c r="F1306" s="10"/>
      <c r="G1306" s="10"/>
      <c r="H1306" s="10"/>
      <c r="I1306" s="10"/>
      <c r="J1306" s="10"/>
      <c r="K1306" s="10"/>
      <c r="L1306" s="10"/>
      <c r="M1306" s="10"/>
    </row>
    <row r="1307" spans="1:13" ht="22.5" x14ac:dyDescent="0.25">
      <c r="A1307" s="9" t="s">
        <v>1011</v>
      </c>
      <c r="B1307" s="9" t="s">
        <v>30</v>
      </c>
      <c r="C1307" s="9" t="s">
        <v>108</v>
      </c>
      <c r="D1307" s="13" t="s">
        <v>1012</v>
      </c>
      <c r="E1307" s="10"/>
      <c r="F1307" s="10"/>
      <c r="G1307" s="10"/>
      <c r="H1307" s="10"/>
      <c r="I1307" s="10"/>
      <c r="J1307" s="10"/>
      <c r="K1307" s="21">
        <v>1</v>
      </c>
      <c r="L1307" s="11">
        <v>26.77</v>
      </c>
      <c r="M1307" s="12">
        <f>ROUND(K1307*L1307,2)</f>
        <v>26.77</v>
      </c>
    </row>
    <row r="1308" spans="1:13" ht="22.5" x14ac:dyDescent="0.25">
      <c r="A1308" s="10"/>
      <c r="B1308" s="10"/>
      <c r="C1308" s="10"/>
      <c r="D1308" s="13" t="s">
        <v>1013</v>
      </c>
      <c r="E1308" s="10"/>
      <c r="F1308" s="10"/>
      <c r="G1308" s="10"/>
      <c r="H1308" s="10"/>
      <c r="I1308" s="10"/>
      <c r="J1308" s="10"/>
      <c r="K1308" s="10"/>
      <c r="L1308" s="10"/>
      <c r="M1308" s="10"/>
    </row>
    <row r="1309" spans="1:13" x14ac:dyDescent="0.25">
      <c r="A1309" s="9" t="s">
        <v>696</v>
      </c>
      <c r="B1309" s="9" t="s">
        <v>37</v>
      </c>
      <c r="C1309" s="9" t="s">
        <v>38</v>
      </c>
      <c r="D1309" s="13" t="s">
        <v>360</v>
      </c>
      <c r="E1309" s="10"/>
      <c r="F1309" s="10"/>
      <c r="G1309" s="10"/>
      <c r="H1309" s="10"/>
      <c r="I1309" s="10"/>
      <c r="J1309" s="10"/>
      <c r="K1309" s="21">
        <v>0.49</v>
      </c>
      <c r="L1309" s="11">
        <v>19.25</v>
      </c>
      <c r="M1309" s="12">
        <f>ROUND(K1309*L1309,2)</f>
        <v>9.43</v>
      </c>
    </row>
    <row r="1310" spans="1:13" x14ac:dyDescent="0.25">
      <c r="A1310" s="10"/>
      <c r="B1310" s="10"/>
      <c r="C1310" s="10"/>
      <c r="D1310" s="13" t="s">
        <v>360</v>
      </c>
      <c r="E1310" s="10"/>
      <c r="F1310" s="10"/>
      <c r="G1310" s="10"/>
      <c r="H1310" s="10"/>
      <c r="I1310" s="10"/>
      <c r="J1310" s="10"/>
      <c r="K1310" s="10"/>
      <c r="L1310" s="10"/>
      <c r="M1310" s="10"/>
    </row>
    <row r="1311" spans="1:13" x14ac:dyDescent="0.25">
      <c r="A1311" s="9" t="s">
        <v>697</v>
      </c>
      <c r="B1311" s="9" t="s">
        <v>37</v>
      </c>
      <c r="C1311" s="9" t="s">
        <v>38</v>
      </c>
      <c r="D1311" s="13" t="s">
        <v>362</v>
      </c>
      <c r="E1311" s="10"/>
      <c r="F1311" s="10"/>
      <c r="G1311" s="10"/>
      <c r="H1311" s="10"/>
      <c r="I1311" s="10"/>
      <c r="J1311" s="10"/>
      <c r="K1311" s="21">
        <v>0.49</v>
      </c>
      <c r="L1311" s="11">
        <v>18.010000000000002</v>
      </c>
      <c r="M1311" s="12">
        <f>ROUND(K1311*L1311,2)</f>
        <v>8.82</v>
      </c>
    </row>
    <row r="1312" spans="1:13" x14ac:dyDescent="0.25">
      <c r="A1312" s="10"/>
      <c r="B1312" s="10"/>
      <c r="C1312" s="10"/>
      <c r="D1312" s="13" t="s">
        <v>362</v>
      </c>
      <c r="E1312" s="10"/>
      <c r="F1312" s="10"/>
      <c r="G1312" s="10"/>
      <c r="H1312" s="10"/>
      <c r="I1312" s="10"/>
      <c r="J1312" s="10"/>
      <c r="K1312" s="10"/>
      <c r="L1312" s="10"/>
      <c r="M1312" s="10"/>
    </row>
    <row r="1313" spans="1:13" x14ac:dyDescent="0.25">
      <c r="A1313" s="10"/>
      <c r="B1313" s="10"/>
      <c r="C1313" s="10"/>
      <c r="D1313" s="30"/>
      <c r="E1313" s="10"/>
      <c r="F1313" s="10"/>
      <c r="G1313" s="10"/>
      <c r="H1313" s="10"/>
      <c r="I1313" s="10"/>
      <c r="J1313" s="14" t="s">
        <v>1014</v>
      </c>
      <c r="K1313" s="11">
        <v>58</v>
      </c>
      <c r="L1313" s="16">
        <f>M1307+M1309+M1311</f>
        <v>45.02</v>
      </c>
      <c r="M1313" s="16">
        <f>ROUND(K1313*L1313,2)</f>
        <v>2611.16</v>
      </c>
    </row>
    <row r="1314" spans="1:13" ht="0.95" customHeight="1" x14ac:dyDescent="0.25">
      <c r="A1314" s="17"/>
      <c r="B1314" s="17"/>
      <c r="C1314" s="17"/>
      <c r="D1314" s="31"/>
      <c r="E1314" s="17"/>
      <c r="F1314" s="17"/>
      <c r="G1314" s="17"/>
      <c r="H1314" s="17"/>
      <c r="I1314" s="17"/>
      <c r="J1314" s="17"/>
      <c r="K1314" s="17"/>
      <c r="L1314" s="17"/>
      <c r="M1314" s="17"/>
    </row>
    <row r="1315" spans="1:13" x14ac:dyDescent="0.25">
      <c r="A1315" s="8" t="s">
        <v>1015</v>
      </c>
      <c r="B1315" s="9" t="s">
        <v>10</v>
      </c>
      <c r="C1315" s="9" t="s">
        <v>108</v>
      </c>
      <c r="D1315" s="13" t="s">
        <v>1016</v>
      </c>
      <c r="E1315" s="10"/>
      <c r="F1315" s="10"/>
      <c r="G1315" s="10"/>
      <c r="H1315" s="10"/>
      <c r="I1315" s="10"/>
      <c r="J1315" s="10"/>
      <c r="K1315" s="11">
        <v>80</v>
      </c>
      <c r="L1315" s="11">
        <v>4.37</v>
      </c>
      <c r="M1315" s="12">
        <f>ROUND(K1315*L1315,2)</f>
        <v>349.6</v>
      </c>
    </row>
    <row r="1316" spans="1:13" ht="33.75" x14ac:dyDescent="0.25">
      <c r="A1316" s="10"/>
      <c r="B1316" s="10"/>
      <c r="C1316" s="10"/>
      <c r="D1316" s="13" t="s">
        <v>1017</v>
      </c>
      <c r="E1316" s="10"/>
      <c r="F1316" s="10"/>
      <c r="G1316" s="10"/>
      <c r="H1316" s="10"/>
      <c r="I1316" s="10"/>
      <c r="J1316" s="10"/>
      <c r="K1316" s="10"/>
      <c r="L1316" s="10"/>
      <c r="M1316" s="10"/>
    </row>
    <row r="1317" spans="1:13" x14ac:dyDescent="0.25">
      <c r="A1317" s="10"/>
      <c r="B1317" s="10"/>
      <c r="C1317" s="10"/>
      <c r="D1317" s="30"/>
      <c r="E1317" s="10"/>
      <c r="F1317" s="10"/>
      <c r="G1317" s="10"/>
      <c r="H1317" s="10"/>
      <c r="I1317" s="10"/>
      <c r="J1317" s="14" t="s">
        <v>1018</v>
      </c>
      <c r="K1317" s="11">
        <v>1</v>
      </c>
      <c r="L1317" s="16">
        <f>M1285+M1295+M1305+M1315</f>
        <v>10270.56</v>
      </c>
      <c r="M1317" s="16">
        <f>ROUND(K1317*L1317,2)</f>
        <v>10270.56</v>
      </c>
    </row>
    <row r="1318" spans="1:13" ht="0.95" customHeight="1" x14ac:dyDescent="0.25">
      <c r="A1318" s="17"/>
      <c r="B1318" s="17"/>
      <c r="C1318" s="17"/>
      <c r="D1318" s="31"/>
      <c r="E1318" s="17"/>
      <c r="F1318" s="17"/>
      <c r="G1318" s="17"/>
      <c r="H1318" s="17"/>
      <c r="I1318" s="17"/>
      <c r="J1318" s="17"/>
      <c r="K1318" s="17"/>
      <c r="L1318" s="17"/>
      <c r="M1318" s="17"/>
    </row>
    <row r="1319" spans="1:13" x14ac:dyDescent="0.25">
      <c r="A1319" s="18" t="s">
        <v>1019</v>
      </c>
      <c r="B1319" s="18" t="s">
        <v>6</v>
      </c>
      <c r="C1319" s="18" t="s">
        <v>7</v>
      </c>
      <c r="D1319" s="32" t="s">
        <v>1020</v>
      </c>
      <c r="E1319" s="19"/>
      <c r="F1319" s="19"/>
      <c r="G1319" s="19"/>
      <c r="H1319" s="19"/>
      <c r="I1319" s="19"/>
      <c r="J1319" s="19"/>
      <c r="K1319" s="20">
        <f>K1502</f>
        <v>1</v>
      </c>
      <c r="L1319" s="20">
        <f>L1502</f>
        <v>1952.23</v>
      </c>
      <c r="M1319" s="20">
        <f>M1502</f>
        <v>1952.23</v>
      </c>
    </row>
    <row r="1320" spans="1:13" ht="22.5" x14ac:dyDescent="0.25">
      <c r="A1320" s="8" t="s">
        <v>1021</v>
      </c>
      <c r="B1320" s="9" t="s">
        <v>10</v>
      </c>
      <c r="C1320" s="9" t="s">
        <v>108</v>
      </c>
      <c r="D1320" s="13" t="s">
        <v>1022</v>
      </c>
      <c r="E1320" s="10"/>
      <c r="F1320" s="10"/>
      <c r="G1320" s="10"/>
      <c r="H1320" s="10"/>
      <c r="I1320" s="10"/>
      <c r="J1320" s="10"/>
      <c r="K1320" s="12">
        <f>K1328</f>
        <v>2</v>
      </c>
      <c r="L1320" s="12">
        <f>L1328</f>
        <v>17.7</v>
      </c>
      <c r="M1320" s="12">
        <f>M1328</f>
        <v>35.4</v>
      </c>
    </row>
    <row r="1321" spans="1:13" ht="45" x14ac:dyDescent="0.25">
      <c r="A1321" s="10"/>
      <c r="B1321" s="10"/>
      <c r="C1321" s="10"/>
      <c r="D1321" s="13" t="s">
        <v>1023</v>
      </c>
      <c r="E1321" s="10"/>
      <c r="F1321" s="10"/>
      <c r="G1321" s="10"/>
      <c r="H1321" s="10"/>
      <c r="I1321" s="10"/>
      <c r="J1321" s="10"/>
      <c r="K1321" s="10"/>
      <c r="L1321" s="10"/>
      <c r="M1321" s="10"/>
    </row>
    <row r="1322" spans="1:13" ht="22.5" x14ac:dyDescent="0.25">
      <c r="A1322" s="9" t="s">
        <v>1024</v>
      </c>
      <c r="B1322" s="9" t="s">
        <v>30</v>
      </c>
      <c r="C1322" s="9" t="s">
        <v>108</v>
      </c>
      <c r="D1322" s="13" t="s">
        <v>1025</v>
      </c>
      <c r="E1322" s="10"/>
      <c r="F1322" s="10"/>
      <c r="G1322" s="10"/>
      <c r="H1322" s="10"/>
      <c r="I1322" s="10"/>
      <c r="J1322" s="10"/>
      <c r="K1322" s="21">
        <v>1</v>
      </c>
      <c r="L1322" s="11">
        <v>8.5</v>
      </c>
      <c r="M1322" s="12">
        <f>ROUND(K1322*L1322,2)</f>
        <v>8.5</v>
      </c>
    </row>
    <row r="1323" spans="1:13" ht="56.25" x14ac:dyDescent="0.25">
      <c r="A1323" s="10"/>
      <c r="B1323" s="10"/>
      <c r="C1323" s="10"/>
      <c r="D1323" s="13" t="s">
        <v>1026</v>
      </c>
      <c r="E1323" s="10"/>
      <c r="F1323" s="10"/>
      <c r="G1323" s="10"/>
      <c r="H1323" s="10"/>
      <c r="I1323" s="10"/>
      <c r="J1323" s="10"/>
      <c r="K1323" s="10"/>
      <c r="L1323" s="10"/>
      <c r="M1323" s="10"/>
    </row>
    <row r="1324" spans="1:13" x14ac:dyDescent="0.25">
      <c r="A1324" s="9" t="s">
        <v>697</v>
      </c>
      <c r="B1324" s="9" t="s">
        <v>37</v>
      </c>
      <c r="C1324" s="9" t="s">
        <v>38</v>
      </c>
      <c r="D1324" s="13" t="s">
        <v>362</v>
      </c>
      <c r="E1324" s="10"/>
      <c r="F1324" s="10"/>
      <c r="G1324" s="10"/>
      <c r="H1324" s="10"/>
      <c r="I1324" s="10"/>
      <c r="J1324" s="10"/>
      <c r="K1324" s="21">
        <v>0.247</v>
      </c>
      <c r="L1324" s="11">
        <v>18.010000000000002</v>
      </c>
      <c r="M1324" s="12">
        <f>ROUND(K1324*L1324,2)</f>
        <v>4.45</v>
      </c>
    </row>
    <row r="1325" spans="1:13" x14ac:dyDescent="0.25">
      <c r="A1325" s="10"/>
      <c r="B1325" s="10"/>
      <c r="C1325" s="10"/>
      <c r="D1325" s="13" t="s">
        <v>362</v>
      </c>
      <c r="E1325" s="10"/>
      <c r="F1325" s="10"/>
      <c r="G1325" s="10"/>
      <c r="H1325" s="10"/>
      <c r="I1325" s="10"/>
      <c r="J1325" s="10"/>
      <c r="K1325" s="10"/>
      <c r="L1325" s="10"/>
      <c r="M1325" s="10"/>
    </row>
    <row r="1326" spans="1:13" x14ac:dyDescent="0.25">
      <c r="A1326" s="9" t="s">
        <v>696</v>
      </c>
      <c r="B1326" s="9" t="s">
        <v>37</v>
      </c>
      <c r="C1326" s="9" t="s">
        <v>38</v>
      </c>
      <c r="D1326" s="13" t="s">
        <v>360</v>
      </c>
      <c r="E1326" s="10"/>
      <c r="F1326" s="10"/>
      <c r="G1326" s="10"/>
      <c r="H1326" s="10"/>
      <c r="I1326" s="10"/>
      <c r="J1326" s="10"/>
      <c r="K1326" s="21">
        <v>0.247</v>
      </c>
      <c r="L1326" s="11">
        <v>19.25</v>
      </c>
      <c r="M1326" s="12">
        <f>ROUND(K1326*L1326,2)</f>
        <v>4.75</v>
      </c>
    </row>
    <row r="1327" spans="1:13" x14ac:dyDescent="0.25">
      <c r="A1327" s="10"/>
      <c r="B1327" s="10"/>
      <c r="C1327" s="10"/>
      <c r="D1327" s="13" t="s">
        <v>360</v>
      </c>
      <c r="E1327" s="10"/>
      <c r="F1327" s="10"/>
      <c r="G1327" s="10"/>
      <c r="H1327" s="10"/>
      <c r="I1327" s="10"/>
      <c r="J1327" s="10"/>
      <c r="K1327" s="10"/>
      <c r="L1327" s="10"/>
      <c r="M1327" s="10"/>
    </row>
    <row r="1328" spans="1:13" x14ac:dyDescent="0.25">
      <c r="A1328" s="10"/>
      <c r="B1328" s="10"/>
      <c r="C1328" s="10"/>
      <c r="D1328" s="30"/>
      <c r="E1328" s="10"/>
      <c r="F1328" s="10"/>
      <c r="G1328" s="10"/>
      <c r="H1328" s="10"/>
      <c r="I1328" s="10"/>
      <c r="J1328" s="14" t="s">
        <v>1027</v>
      </c>
      <c r="K1328" s="11">
        <v>2</v>
      </c>
      <c r="L1328" s="16">
        <f>M1322+M1324+M1326</f>
        <v>17.7</v>
      </c>
      <c r="M1328" s="16">
        <f>ROUND(K1328*L1328,2)</f>
        <v>35.4</v>
      </c>
    </row>
    <row r="1329" spans="1:13" ht="0.95" customHeight="1" x14ac:dyDescent="0.25">
      <c r="A1329" s="17"/>
      <c r="B1329" s="17"/>
      <c r="C1329" s="17"/>
      <c r="D1329" s="31"/>
      <c r="E1329" s="17"/>
      <c r="F1329" s="17"/>
      <c r="G1329" s="17"/>
      <c r="H1329" s="17"/>
      <c r="I1329" s="17"/>
      <c r="J1329" s="17"/>
      <c r="K1329" s="17"/>
      <c r="L1329" s="17"/>
      <c r="M1329" s="17"/>
    </row>
    <row r="1330" spans="1:13" ht="22.5" x14ac:dyDescent="0.25">
      <c r="A1330" s="8" t="s">
        <v>1028</v>
      </c>
      <c r="B1330" s="9" t="s">
        <v>10</v>
      </c>
      <c r="C1330" s="9" t="s">
        <v>108</v>
      </c>
      <c r="D1330" s="13" t="s">
        <v>1029</v>
      </c>
      <c r="E1330" s="10"/>
      <c r="F1330" s="10"/>
      <c r="G1330" s="10"/>
      <c r="H1330" s="10"/>
      <c r="I1330" s="10"/>
      <c r="J1330" s="10"/>
      <c r="K1330" s="12">
        <f>K1338</f>
        <v>6</v>
      </c>
      <c r="L1330" s="12">
        <f>L1338</f>
        <v>62.81</v>
      </c>
      <c r="M1330" s="12">
        <f>M1338</f>
        <v>376.86</v>
      </c>
    </row>
    <row r="1331" spans="1:13" ht="45" x14ac:dyDescent="0.25">
      <c r="A1331" s="10"/>
      <c r="B1331" s="10"/>
      <c r="C1331" s="10"/>
      <c r="D1331" s="13" t="s">
        <v>1030</v>
      </c>
      <c r="E1331" s="10"/>
      <c r="F1331" s="10"/>
      <c r="G1331" s="10"/>
      <c r="H1331" s="10"/>
      <c r="I1331" s="10"/>
      <c r="J1331" s="10"/>
      <c r="K1331" s="10"/>
      <c r="L1331" s="10"/>
      <c r="M1331" s="10"/>
    </row>
    <row r="1332" spans="1:13" ht="22.5" x14ac:dyDescent="0.25">
      <c r="A1332" s="9" t="s">
        <v>1031</v>
      </c>
      <c r="B1332" s="9" t="s">
        <v>30</v>
      </c>
      <c r="C1332" s="9" t="s">
        <v>108</v>
      </c>
      <c r="D1332" s="13" t="s">
        <v>1032</v>
      </c>
      <c r="E1332" s="10"/>
      <c r="F1332" s="10"/>
      <c r="G1332" s="10"/>
      <c r="H1332" s="10"/>
      <c r="I1332" s="10"/>
      <c r="J1332" s="10"/>
      <c r="K1332" s="21">
        <v>1</v>
      </c>
      <c r="L1332" s="11">
        <v>55.8</v>
      </c>
      <c r="M1332" s="12">
        <f>ROUND(K1332*L1332,2)</f>
        <v>55.8</v>
      </c>
    </row>
    <row r="1333" spans="1:13" ht="45" x14ac:dyDescent="0.25">
      <c r="A1333" s="10"/>
      <c r="B1333" s="10"/>
      <c r="C1333" s="10"/>
      <c r="D1333" s="13" t="s">
        <v>1033</v>
      </c>
      <c r="E1333" s="10"/>
      <c r="F1333" s="10"/>
      <c r="G1333" s="10"/>
      <c r="H1333" s="10"/>
      <c r="I1333" s="10"/>
      <c r="J1333" s="10"/>
      <c r="K1333" s="10"/>
      <c r="L1333" s="10"/>
      <c r="M1333" s="10"/>
    </row>
    <row r="1334" spans="1:13" x14ac:dyDescent="0.25">
      <c r="A1334" s="9" t="s">
        <v>697</v>
      </c>
      <c r="B1334" s="9" t="s">
        <v>37</v>
      </c>
      <c r="C1334" s="9" t="s">
        <v>38</v>
      </c>
      <c r="D1334" s="13" t="s">
        <v>362</v>
      </c>
      <c r="E1334" s="10"/>
      <c r="F1334" s="10"/>
      <c r="G1334" s="10"/>
      <c r="H1334" s="10"/>
      <c r="I1334" s="10"/>
      <c r="J1334" s="10"/>
      <c r="K1334" s="21">
        <v>0.188</v>
      </c>
      <c r="L1334" s="11">
        <v>18.010000000000002</v>
      </c>
      <c r="M1334" s="12">
        <f>ROUND(K1334*L1334,2)</f>
        <v>3.39</v>
      </c>
    </row>
    <row r="1335" spans="1:13" x14ac:dyDescent="0.25">
      <c r="A1335" s="10"/>
      <c r="B1335" s="10"/>
      <c r="C1335" s="10"/>
      <c r="D1335" s="13" t="s">
        <v>362</v>
      </c>
      <c r="E1335" s="10"/>
      <c r="F1335" s="10"/>
      <c r="G1335" s="10"/>
      <c r="H1335" s="10"/>
      <c r="I1335" s="10"/>
      <c r="J1335" s="10"/>
      <c r="K1335" s="10"/>
      <c r="L1335" s="10"/>
      <c r="M1335" s="10"/>
    </row>
    <row r="1336" spans="1:13" x14ac:dyDescent="0.25">
      <c r="A1336" s="9" t="s">
        <v>696</v>
      </c>
      <c r="B1336" s="9" t="s">
        <v>37</v>
      </c>
      <c r="C1336" s="9" t="s">
        <v>38</v>
      </c>
      <c r="D1336" s="13" t="s">
        <v>360</v>
      </c>
      <c r="E1336" s="10"/>
      <c r="F1336" s="10"/>
      <c r="G1336" s="10"/>
      <c r="H1336" s="10"/>
      <c r="I1336" s="10"/>
      <c r="J1336" s="10"/>
      <c r="K1336" s="21">
        <v>0.188</v>
      </c>
      <c r="L1336" s="11">
        <v>19.25</v>
      </c>
      <c r="M1336" s="12">
        <f>ROUND(K1336*L1336,2)</f>
        <v>3.62</v>
      </c>
    </row>
    <row r="1337" spans="1:13" x14ac:dyDescent="0.25">
      <c r="A1337" s="10"/>
      <c r="B1337" s="10"/>
      <c r="C1337" s="10"/>
      <c r="D1337" s="13" t="s">
        <v>360</v>
      </c>
      <c r="E1337" s="10"/>
      <c r="F1337" s="10"/>
      <c r="G1337" s="10"/>
      <c r="H1337" s="10"/>
      <c r="I1337" s="10"/>
      <c r="J1337" s="10"/>
      <c r="K1337" s="10"/>
      <c r="L1337" s="10"/>
      <c r="M1337" s="10"/>
    </row>
    <row r="1338" spans="1:13" x14ac:dyDescent="0.25">
      <c r="A1338" s="10"/>
      <c r="B1338" s="10"/>
      <c r="C1338" s="10"/>
      <c r="D1338" s="30"/>
      <c r="E1338" s="10"/>
      <c r="F1338" s="10"/>
      <c r="G1338" s="10"/>
      <c r="H1338" s="10"/>
      <c r="I1338" s="10"/>
      <c r="J1338" s="14" t="s">
        <v>1034</v>
      </c>
      <c r="K1338" s="11">
        <v>6</v>
      </c>
      <c r="L1338" s="16">
        <f>M1332+M1334+M1336</f>
        <v>62.81</v>
      </c>
      <c r="M1338" s="16">
        <f>ROUND(K1338*L1338,2)</f>
        <v>376.86</v>
      </c>
    </row>
    <row r="1339" spans="1:13" ht="0.95" customHeight="1" x14ac:dyDescent="0.25">
      <c r="A1339" s="17"/>
      <c r="B1339" s="17"/>
      <c r="C1339" s="17"/>
      <c r="D1339" s="31"/>
      <c r="E1339" s="17"/>
      <c r="F1339" s="17"/>
      <c r="G1339" s="17"/>
      <c r="H1339" s="17"/>
      <c r="I1339" s="17"/>
      <c r="J1339" s="17"/>
      <c r="K1339" s="17"/>
      <c r="L1339" s="17"/>
      <c r="M1339" s="17"/>
    </row>
    <row r="1340" spans="1:13" ht="22.5" x14ac:dyDescent="0.25">
      <c r="A1340" s="8" t="s">
        <v>1035</v>
      </c>
      <c r="B1340" s="9" t="s">
        <v>10</v>
      </c>
      <c r="C1340" s="9" t="s">
        <v>108</v>
      </c>
      <c r="D1340" s="13" t="s">
        <v>1036</v>
      </c>
      <c r="E1340" s="10"/>
      <c r="F1340" s="10"/>
      <c r="G1340" s="10"/>
      <c r="H1340" s="10"/>
      <c r="I1340" s="10"/>
      <c r="J1340" s="10"/>
      <c r="K1340" s="12">
        <f>K1348</f>
        <v>2</v>
      </c>
      <c r="L1340" s="12">
        <f>L1348</f>
        <v>18.920000000000002</v>
      </c>
      <c r="M1340" s="12">
        <f>M1348</f>
        <v>37.840000000000003</v>
      </c>
    </row>
    <row r="1341" spans="1:13" ht="67.5" x14ac:dyDescent="0.25">
      <c r="A1341" s="10"/>
      <c r="B1341" s="10"/>
      <c r="C1341" s="10"/>
      <c r="D1341" s="13" t="s">
        <v>1037</v>
      </c>
      <c r="E1341" s="10"/>
      <c r="F1341" s="10"/>
      <c r="G1341" s="10"/>
      <c r="H1341" s="10"/>
      <c r="I1341" s="10"/>
      <c r="J1341" s="10"/>
      <c r="K1341" s="10"/>
      <c r="L1341" s="10"/>
      <c r="M1341" s="10"/>
    </row>
    <row r="1342" spans="1:13" ht="22.5" x14ac:dyDescent="0.25">
      <c r="A1342" s="9" t="s">
        <v>1038</v>
      </c>
      <c r="B1342" s="9" t="s">
        <v>30</v>
      </c>
      <c r="C1342" s="9" t="s">
        <v>108</v>
      </c>
      <c r="D1342" s="13" t="s">
        <v>1039</v>
      </c>
      <c r="E1342" s="10"/>
      <c r="F1342" s="10"/>
      <c r="G1342" s="10"/>
      <c r="H1342" s="10"/>
      <c r="I1342" s="10"/>
      <c r="J1342" s="10"/>
      <c r="K1342" s="21">
        <v>1</v>
      </c>
      <c r="L1342" s="11">
        <v>9.7200000000000006</v>
      </c>
      <c r="M1342" s="12">
        <f>ROUND(K1342*L1342,2)</f>
        <v>9.7200000000000006</v>
      </c>
    </row>
    <row r="1343" spans="1:13" ht="67.5" x14ac:dyDescent="0.25">
      <c r="A1343" s="10"/>
      <c r="B1343" s="10"/>
      <c r="C1343" s="10"/>
      <c r="D1343" s="13" t="s">
        <v>1040</v>
      </c>
      <c r="E1343" s="10"/>
      <c r="F1343" s="10"/>
      <c r="G1343" s="10"/>
      <c r="H1343" s="10"/>
      <c r="I1343" s="10"/>
      <c r="J1343" s="10"/>
      <c r="K1343" s="10"/>
      <c r="L1343" s="10"/>
      <c r="M1343" s="10"/>
    </row>
    <row r="1344" spans="1:13" x14ac:dyDescent="0.25">
      <c r="A1344" s="9" t="s">
        <v>697</v>
      </c>
      <c r="B1344" s="9" t="s">
        <v>37</v>
      </c>
      <c r="C1344" s="9" t="s">
        <v>38</v>
      </c>
      <c r="D1344" s="13" t="s">
        <v>362</v>
      </c>
      <c r="E1344" s="10"/>
      <c r="F1344" s="10"/>
      <c r="G1344" s="10"/>
      <c r="H1344" s="10"/>
      <c r="I1344" s="10"/>
      <c r="J1344" s="10"/>
      <c r="K1344" s="21">
        <v>0.247</v>
      </c>
      <c r="L1344" s="11">
        <v>18.010000000000002</v>
      </c>
      <c r="M1344" s="12">
        <f>ROUND(K1344*L1344,2)</f>
        <v>4.45</v>
      </c>
    </row>
    <row r="1345" spans="1:13" x14ac:dyDescent="0.25">
      <c r="A1345" s="10"/>
      <c r="B1345" s="10"/>
      <c r="C1345" s="10"/>
      <c r="D1345" s="13" t="s">
        <v>362</v>
      </c>
      <c r="E1345" s="10"/>
      <c r="F1345" s="10"/>
      <c r="G1345" s="10"/>
      <c r="H1345" s="10"/>
      <c r="I1345" s="10"/>
      <c r="J1345" s="10"/>
      <c r="K1345" s="10"/>
      <c r="L1345" s="10"/>
      <c r="M1345" s="10"/>
    </row>
    <row r="1346" spans="1:13" x14ac:dyDescent="0.25">
      <c r="A1346" s="9" t="s">
        <v>696</v>
      </c>
      <c r="B1346" s="9" t="s">
        <v>37</v>
      </c>
      <c r="C1346" s="9" t="s">
        <v>38</v>
      </c>
      <c r="D1346" s="13" t="s">
        <v>360</v>
      </c>
      <c r="E1346" s="10"/>
      <c r="F1346" s="10"/>
      <c r="G1346" s="10"/>
      <c r="H1346" s="10"/>
      <c r="I1346" s="10"/>
      <c r="J1346" s="10"/>
      <c r="K1346" s="21">
        <v>0.247</v>
      </c>
      <c r="L1346" s="11">
        <v>19.25</v>
      </c>
      <c r="M1346" s="12">
        <f>ROUND(K1346*L1346,2)</f>
        <v>4.75</v>
      </c>
    </row>
    <row r="1347" spans="1:13" x14ac:dyDescent="0.25">
      <c r="A1347" s="10"/>
      <c r="B1347" s="10"/>
      <c r="C1347" s="10"/>
      <c r="D1347" s="13" t="s">
        <v>360</v>
      </c>
      <c r="E1347" s="10"/>
      <c r="F1347" s="10"/>
      <c r="G1347" s="10"/>
      <c r="H1347" s="10"/>
      <c r="I1347" s="10"/>
      <c r="J1347" s="10"/>
      <c r="K1347" s="10"/>
      <c r="L1347" s="10"/>
      <c r="M1347" s="10"/>
    </row>
    <row r="1348" spans="1:13" x14ac:dyDescent="0.25">
      <c r="A1348" s="10"/>
      <c r="B1348" s="10"/>
      <c r="C1348" s="10"/>
      <c r="D1348" s="30"/>
      <c r="E1348" s="10"/>
      <c r="F1348" s="10"/>
      <c r="G1348" s="10"/>
      <c r="H1348" s="10"/>
      <c r="I1348" s="10"/>
      <c r="J1348" s="14" t="s">
        <v>1041</v>
      </c>
      <c r="K1348" s="11">
        <v>2</v>
      </c>
      <c r="L1348" s="16">
        <f>M1342+M1344+M1346</f>
        <v>18.920000000000002</v>
      </c>
      <c r="M1348" s="16">
        <f>ROUND(K1348*L1348,2)</f>
        <v>37.840000000000003</v>
      </c>
    </row>
    <row r="1349" spans="1:13" ht="0.95" customHeight="1" x14ac:dyDescent="0.25">
      <c r="A1349" s="17"/>
      <c r="B1349" s="17"/>
      <c r="C1349" s="17"/>
      <c r="D1349" s="31"/>
      <c r="E1349" s="17"/>
      <c r="F1349" s="17"/>
      <c r="G1349" s="17"/>
      <c r="H1349" s="17"/>
      <c r="I1349" s="17"/>
      <c r="J1349" s="17"/>
      <c r="K1349" s="17"/>
      <c r="L1349" s="17"/>
      <c r="M1349" s="17"/>
    </row>
    <row r="1350" spans="1:13" ht="22.5" x14ac:dyDescent="0.25">
      <c r="A1350" s="8" t="s">
        <v>1042</v>
      </c>
      <c r="B1350" s="9" t="s">
        <v>10</v>
      </c>
      <c r="C1350" s="9" t="s">
        <v>108</v>
      </c>
      <c r="D1350" s="13" t="s">
        <v>1043</v>
      </c>
      <c r="E1350" s="10"/>
      <c r="F1350" s="10"/>
      <c r="G1350" s="10"/>
      <c r="H1350" s="10"/>
      <c r="I1350" s="10"/>
      <c r="J1350" s="10"/>
      <c r="K1350" s="12">
        <f>K1358</f>
        <v>6</v>
      </c>
      <c r="L1350" s="12">
        <f>L1358</f>
        <v>20</v>
      </c>
      <c r="M1350" s="12">
        <f>M1358</f>
        <v>120</v>
      </c>
    </row>
    <row r="1351" spans="1:13" ht="67.5" x14ac:dyDescent="0.25">
      <c r="A1351" s="10"/>
      <c r="B1351" s="10"/>
      <c r="C1351" s="10"/>
      <c r="D1351" s="13" t="s">
        <v>1044</v>
      </c>
      <c r="E1351" s="10"/>
      <c r="F1351" s="10"/>
      <c r="G1351" s="10"/>
      <c r="H1351" s="10"/>
      <c r="I1351" s="10"/>
      <c r="J1351" s="10"/>
      <c r="K1351" s="10"/>
      <c r="L1351" s="10"/>
      <c r="M1351" s="10"/>
    </row>
    <row r="1352" spans="1:13" ht="22.5" x14ac:dyDescent="0.25">
      <c r="A1352" s="9" t="s">
        <v>1045</v>
      </c>
      <c r="B1352" s="9" t="s">
        <v>30</v>
      </c>
      <c r="C1352" s="9" t="s">
        <v>108</v>
      </c>
      <c r="D1352" s="13" t="s">
        <v>1046</v>
      </c>
      <c r="E1352" s="10"/>
      <c r="F1352" s="10"/>
      <c r="G1352" s="10"/>
      <c r="H1352" s="10"/>
      <c r="I1352" s="10"/>
      <c r="J1352" s="10"/>
      <c r="K1352" s="21">
        <v>1</v>
      </c>
      <c r="L1352" s="11">
        <v>10.8</v>
      </c>
      <c r="M1352" s="12">
        <f>ROUND(K1352*L1352,2)</f>
        <v>10.8</v>
      </c>
    </row>
    <row r="1353" spans="1:13" ht="22.5" x14ac:dyDescent="0.25">
      <c r="A1353" s="10"/>
      <c r="B1353" s="10"/>
      <c r="C1353" s="10"/>
      <c r="D1353" s="13" t="s">
        <v>1047</v>
      </c>
      <c r="E1353" s="10"/>
      <c r="F1353" s="10"/>
      <c r="G1353" s="10"/>
      <c r="H1353" s="10"/>
      <c r="I1353" s="10"/>
      <c r="J1353" s="10"/>
      <c r="K1353" s="10"/>
      <c r="L1353" s="10"/>
      <c r="M1353" s="10"/>
    </row>
    <row r="1354" spans="1:13" x14ac:dyDescent="0.25">
      <c r="A1354" s="9" t="s">
        <v>696</v>
      </c>
      <c r="B1354" s="9" t="s">
        <v>37</v>
      </c>
      <c r="C1354" s="9" t="s">
        <v>38</v>
      </c>
      <c r="D1354" s="13" t="s">
        <v>360</v>
      </c>
      <c r="E1354" s="10"/>
      <c r="F1354" s="10"/>
      <c r="G1354" s="10"/>
      <c r="H1354" s="10"/>
      <c r="I1354" s="10"/>
      <c r="J1354" s="10"/>
      <c r="K1354" s="21">
        <v>0.247</v>
      </c>
      <c r="L1354" s="11">
        <v>19.25</v>
      </c>
      <c r="M1354" s="12">
        <f>ROUND(K1354*L1354,2)</f>
        <v>4.75</v>
      </c>
    </row>
    <row r="1355" spans="1:13" x14ac:dyDescent="0.25">
      <c r="A1355" s="10"/>
      <c r="B1355" s="10"/>
      <c r="C1355" s="10"/>
      <c r="D1355" s="13" t="s">
        <v>360</v>
      </c>
      <c r="E1355" s="10"/>
      <c r="F1355" s="10"/>
      <c r="G1355" s="10"/>
      <c r="H1355" s="10"/>
      <c r="I1355" s="10"/>
      <c r="J1355" s="10"/>
      <c r="K1355" s="10"/>
      <c r="L1355" s="10"/>
      <c r="M1355" s="10"/>
    </row>
    <row r="1356" spans="1:13" x14ac:dyDescent="0.25">
      <c r="A1356" s="9" t="s">
        <v>697</v>
      </c>
      <c r="B1356" s="9" t="s">
        <v>37</v>
      </c>
      <c r="C1356" s="9" t="s">
        <v>38</v>
      </c>
      <c r="D1356" s="13" t="s">
        <v>362</v>
      </c>
      <c r="E1356" s="10"/>
      <c r="F1356" s="10"/>
      <c r="G1356" s="10"/>
      <c r="H1356" s="10"/>
      <c r="I1356" s="10"/>
      <c r="J1356" s="10"/>
      <c r="K1356" s="21">
        <v>0.247</v>
      </c>
      <c r="L1356" s="11">
        <v>18.010000000000002</v>
      </c>
      <c r="M1356" s="12">
        <f>ROUND(K1356*L1356,2)</f>
        <v>4.45</v>
      </c>
    </row>
    <row r="1357" spans="1:13" x14ac:dyDescent="0.25">
      <c r="A1357" s="10"/>
      <c r="B1357" s="10"/>
      <c r="C1357" s="10"/>
      <c r="D1357" s="13" t="s">
        <v>362</v>
      </c>
      <c r="E1357" s="10"/>
      <c r="F1357" s="10"/>
      <c r="G1357" s="10"/>
      <c r="H1357" s="10"/>
      <c r="I1357" s="10"/>
      <c r="J1357" s="10"/>
      <c r="K1357" s="10"/>
      <c r="L1357" s="10"/>
      <c r="M1357" s="10"/>
    </row>
    <row r="1358" spans="1:13" x14ac:dyDescent="0.25">
      <c r="A1358" s="10"/>
      <c r="B1358" s="10"/>
      <c r="C1358" s="10"/>
      <c r="D1358" s="30"/>
      <c r="E1358" s="10"/>
      <c r="F1358" s="10"/>
      <c r="G1358" s="10"/>
      <c r="H1358" s="10"/>
      <c r="I1358" s="10"/>
      <c r="J1358" s="14" t="s">
        <v>1048</v>
      </c>
      <c r="K1358" s="11">
        <v>6</v>
      </c>
      <c r="L1358" s="16">
        <f>M1352+M1354+M1356</f>
        <v>20</v>
      </c>
      <c r="M1358" s="16">
        <f>ROUND(K1358*L1358,2)</f>
        <v>120</v>
      </c>
    </row>
    <row r="1359" spans="1:13" ht="0.95" customHeight="1" x14ac:dyDescent="0.25">
      <c r="A1359" s="17"/>
      <c r="B1359" s="17"/>
      <c r="C1359" s="17"/>
      <c r="D1359" s="31"/>
      <c r="E1359" s="17"/>
      <c r="F1359" s="17"/>
      <c r="G1359" s="17"/>
      <c r="H1359" s="17"/>
      <c r="I1359" s="17"/>
      <c r="J1359" s="17"/>
      <c r="K1359" s="17"/>
      <c r="L1359" s="17"/>
      <c r="M1359" s="17"/>
    </row>
    <row r="1360" spans="1:13" x14ac:dyDescent="0.25">
      <c r="A1360" s="8" t="s">
        <v>1049</v>
      </c>
      <c r="B1360" s="9" t="s">
        <v>10</v>
      </c>
      <c r="C1360" s="9" t="s">
        <v>108</v>
      </c>
      <c r="D1360" s="13" t="s">
        <v>1050</v>
      </c>
      <c r="E1360" s="10"/>
      <c r="F1360" s="10"/>
      <c r="G1360" s="10"/>
      <c r="H1360" s="10"/>
      <c r="I1360" s="10"/>
      <c r="J1360" s="10"/>
      <c r="K1360" s="12">
        <f>K1368</f>
        <v>1</v>
      </c>
      <c r="L1360" s="12">
        <f>L1368</f>
        <v>55.29</v>
      </c>
      <c r="M1360" s="12">
        <f>M1368</f>
        <v>55.29</v>
      </c>
    </row>
    <row r="1361" spans="1:13" ht="33.75" x14ac:dyDescent="0.25">
      <c r="A1361" s="10"/>
      <c r="B1361" s="10"/>
      <c r="C1361" s="10"/>
      <c r="D1361" s="13" t="s">
        <v>1051</v>
      </c>
      <c r="E1361" s="10"/>
      <c r="F1361" s="10"/>
      <c r="G1361" s="10"/>
      <c r="H1361" s="10"/>
      <c r="I1361" s="10"/>
      <c r="J1361" s="10"/>
      <c r="K1361" s="10"/>
      <c r="L1361" s="10"/>
      <c r="M1361" s="10"/>
    </row>
    <row r="1362" spans="1:13" ht="22.5" x14ac:dyDescent="0.25">
      <c r="A1362" s="9" t="s">
        <v>1052</v>
      </c>
      <c r="B1362" s="9" t="s">
        <v>30</v>
      </c>
      <c r="C1362" s="9" t="s">
        <v>108</v>
      </c>
      <c r="D1362" s="13" t="s">
        <v>1053</v>
      </c>
      <c r="E1362" s="10"/>
      <c r="F1362" s="10"/>
      <c r="G1362" s="10"/>
      <c r="H1362" s="10"/>
      <c r="I1362" s="10"/>
      <c r="J1362" s="10"/>
      <c r="K1362" s="21">
        <v>1</v>
      </c>
      <c r="L1362" s="11">
        <v>46.31</v>
      </c>
      <c r="M1362" s="12">
        <f>ROUND(K1362*L1362,2)</f>
        <v>46.31</v>
      </c>
    </row>
    <row r="1363" spans="1:13" ht="22.5" x14ac:dyDescent="0.25">
      <c r="A1363" s="10"/>
      <c r="B1363" s="10"/>
      <c r="C1363" s="10"/>
      <c r="D1363" s="13" t="s">
        <v>1053</v>
      </c>
      <c r="E1363" s="10"/>
      <c r="F1363" s="10"/>
      <c r="G1363" s="10"/>
      <c r="H1363" s="10"/>
      <c r="I1363" s="10"/>
      <c r="J1363" s="10"/>
      <c r="K1363" s="10"/>
      <c r="L1363" s="10"/>
      <c r="M1363" s="10"/>
    </row>
    <row r="1364" spans="1:13" x14ac:dyDescent="0.25">
      <c r="A1364" s="9" t="s">
        <v>696</v>
      </c>
      <c r="B1364" s="9" t="s">
        <v>37</v>
      </c>
      <c r="C1364" s="9" t="s">
        <v>38</v>
      </c>
      <c r="D1364" s="13" t="s">
        <v>360</v>
      </c>
      <c r="E1364" s="10"/>
      <c r="F1364" s="10"/>
      <c r="G1364" s="10"/>
      <c r="H1364" s="10"/>
      <c r="I1364" s="10"/>
      <c r="J1364" s="10"/>
      <c r="K1364" s="21">
        <v>0.24099999999999999</v>
      </c>
      <c r="L1364" s="11">
        <v>19.25</v>
      </c>
      <c r="M1364" s="12">
        <f>ROUND(K1364*L1364,2)</f>
        <v>4.6399999999999997</v>
      </c>
    </row>
    <row r="1365" spans="1:13" x14ac:dyDescent="0.25">
      <c r="A1365" s="10"/>
      <c r="B1365" s="10"/>
      <c r="C1365" s="10"/>
      <c r="D1365" s="13" t="s">
        <v>360</v>
      </c>
      <c r="E1365" s="10"/>
      <c r="F1365" s="10"/>
      <c r="G1365" s="10"/>
      <c r="H1365" s="10"/>
      <c r="I1365" s="10"/>
      <c r="J1365" s="10"/>
      <c r="K1365" s="10"/>
      <c r="L1365" s="10"/>
      <c r="M1365" s="10"/>
    </row>
    <row r="1366" spans="1:13" x14ac:dyDescent="0.25">
      <c r="A1366" s="9" t="s">
        <v>697</v>
      </c>
      <c r="B1366" s="9" t="s">
        <v>37</v>
      </c>
      <c r="C1366" s="9" t="s">
        <v>38</v>
      </c>
      <c r="D1366" s="13" t="s">
        <v>362</v>
      </c>
      <c r="E1366" s="10"/>
      <c r="F1366" s="10"/>
      <c r="G1366" s="10"/>
      <c r="H1366" s="10"/>
      <c r="I1366" s="10"/>
      <c r="J1366" s="10"/>
      <c r="K1366" s="21">
        <v>0.24099999999999999</v>
      </c>
      <c r="L1366" s="11">
        <v>18.010000000000002</v>
      </c>
      <c r="M1366" s="12">
        <f>ROUND(K1366*L1366,2)</f>
        <v>4.34</v>
      </c>
    </row>
    <row r="1367" spans="1:13" x14ac:dyDescent="0.25">
      <c r="A1367" s="10"/>
      <c r="B1367" s="10"/>
      <c r="C1367" s="10"/>
      <c r="D1367" s="13" t="s">
        <v>362</v>
      </c>
      <c r="E1367" s="10"/>
      <c r="F1367" s="10"/>
      <c r="G1367" s="10"/>
      <c r="H1367" s="10"/>
      <c r="I1367" s="10"/>
      <c r="J1367" s="10"/>
      <c r="K1367" s="10"/>
      <c r="L1367" s="10"/>
      <c r="M1367" s="10"/>
    </row>
    <row r="1368" spans="1:13" x14ac:dyDescent="0.25">
      <c r="A1368" s="10"/>
      <c r="B1368" s="10"/>
      <c r="C1368" s="10"/>
      <c r="D1368" s="30"/>
      <c r="E1368" s="10"/>
      <c r="F1368" s="10"/>
      <c r="G1368" s="10"/>
      <c r="H1368" s="10"/>
      <c r="I1368" s="10"/>
      <c r="J1368" s="14" t="s">
        <v>1054</v>
      </c>
      <c r="K1368" s="11">
        <v>1</v>
      </c>
      <c r="L1368" s="16">
        <f>M1362+M1364+M1366</f>
        <v>55.29</v>
      </c>
      <c r="M1368" s="16">
        <f>ROUND(K1368*L1368,2)</f>
        <v>55.29</v>
      </c>
    </row>
    <row r="1369" spans="1:13" ht="0.95" customHeight="1" x14ac:dyDescent="0.25">
      <c r="A1369" s="17"/>
      <c r="B1369" s="17"/>
      <c r="C1369" s="17"/>
      <c r="D1369" s="31"/>
      <c r="E1369" s="17"/>
      <c r="F1369" s="17"/>
      <c r="G1369" s="17"/>
      <c r="H1369" s="17"/>
      <c r="I1369" s="17"/>
      <c r="J1369" s="17"/>
      <c r="K1369" s="17"/>
      <c r="L1369" s="17"/>
      <c r="M1369" s="17"/>
    </row>
    <row r="1370" spans="1:13" ht="22.5" x14ac:dyDescent="0.25">
      <c r="A1370" s="8" t="s">
        <v>1055</v>
      </c>
      <c r="B1370" s="9" t="s">
        <v>10</v>
      </c>
      <c r="C1370" s="9" t="s">
        <v>108</v>
      </c>
      <c r="D1370" s="13" t="s">
        <v>1056</v>
      </c>
      <c r="E1370" s="10"/>
      <c r="F1370" s="10"/>
      <c r="G1370" s="10"/>
      <c r="H1370" s="10"/>
      <c r="I1370" s="10"/>
      <c r="J1370" s="10"/>
      <c r="K1370" s="12">
        <f>K1378</f>
        <v>1</v>
      </c>
      <c r="L1370" s="12">
        <f>L1378</f>
        <v>23.71</v>
      </c>
      <c r="M1370" s="12">
        <f>M1378</f>
        <v>23.71</v>
      </c>
    </row>
    <row r="1371" spans="1:13" ht="67.5" x14ac:dyDescent="0.25">
      <c r="A1371" s="10"/>
      <c r="B1371" s="10"/>
      <c r="C1371" s="10"/>
      <c r="D1371" s="13" t="s">
        <v>1057</v>
      </c>
      <c r="E1371" s="10"/>
      <c r="F1371" s="10"/>
      <c r="G1371" s="10"/>
      <c r="H1371" s="10"/>
      <c r="I1371" s="10"/>
      <c r="J1371" s="10"/>
      <c r="K1371" s="10"/>
      <c r="L1371" s="10"/>
      <c r="M1371" s="10"/>
    </row>
    <row r="1372" spans="1:13" ht="22.5" x14ac:dyDescent="0.25">
      <c r="A1372" s="9" t="s">
        <v>1058</v>
      </c>
      <c r="B1372" s="9" t="s">
        <v>30</v>
      </c>
      <c r="C1372" s="9" t="s">
        <v>108</v>
      </c>
      <c r="D1372" s="13" t="s">
        <v>1059</v>
      </c>
      <c r="E1372" s="10"/>
      <c r="F1372" s="10"/>
      <c r="G1372" s="10"/>
      <c r="H1372" s="10"/>
      <c r="I1372" s="10"/>
      <c r="J1372" s="10"/>
      <c r="K1372" s="21">
        <v>1</v>
      </c>
      <c r="L1372" s="11">
        <v>10.82</v>
      </c>
      <c r="M1372" s="12">
        <f>ROUND(K1372*L1372,2)</f>
        <v>10.82</v>
      </c>
    </row>
    <row r="1373" spans="1:13" ht="22.5" x14ac:dyDescent="0.25">
      <c r="A1373" s="10"/>
      <c r="B1373" s="10"/>
      <c r="C1373" s="10"/>
      <c r="D1373" s="13" t="s">
        <v>1060</v>
      </c>
      <c r="E1373" s="10"/>
      <c r="F1373" s="10"/>
      <c r="G1373" s="10"/>
      <c r="H1373" s="10"/>
      <c r="I1373" s="10"/>
      <c r="J1373" s="10"/>
      <c r="K1373" s="10"/>
      <c r="L1373" s="10"/>
      <c r="M1373" s="10"/>
    </row>
    <row r="1374" spans="1:13" x14ac:dyDescent="0.25">
      <c r="A1374" s="9" t="s">
        <v>697</v>
      </c>
      <c r="B1374" s="9" t="s">
        <v>37</v>
      </c>
      <c r="C1374" s="9" t="s">
        <v>38</v>
      </c>
      <c r="D1374" s="13" t="s">
        <v>362</v>
      </c>
      <c r="E1374" s="10"/>
      <c r="F1374" s="10"/>
      <c r="G1374" s="10"/>
      <c r="H1374" s="10"/>
      <c r="I1374" s="10"/>
      <c r="J1374" s="10"/>
      <c r="K1374" s="21">
        <v>0.34599999999999997</v>
      </c>
      <c r="L1374" s="11">
        <v>18.010000000000002</v>
      </c>
      <c r="M1374" s="12">
        <f>ROUND(K1374*L1374,2)</f>
        <v>6.23</v>
      </c>
    </row>
    <row r="1375" spans="1:13" x14ac:dyDescent="0.25">
      <c r="A1375" s="10"/>
      <c r="B1375" s="10"/>
      <c r="C1375" s="10"/>
      <c r="D1375" s="13" t="s">
        <v>362</v>
      </c>
      <c r="E1375" s="10"/>
      <c r="F1375" s="10"/>
      <c r="G1375" s="10"/>
      <c r="H1375" s="10"/>
      <c r="I1375" s="10"/>
      <c r="J1375" s="10"/>
      <c r="K1375" s="10"/>
      <c r="L1375" s="10"/>
      <c r="M1375" s="10"/>
    </row>
    <row r="1376" spans="1:13" x14ac:dyDescent="0.25">
      <c r="A1376" s="9" t="s">
        <v>696</v>
      </c>
      <c r="B1376" s="9" t="s">
        <v>37</v>
      </c>
      <c r="C1376" s="9" t="s">
        <v>38</v>
      </c>
      <c r="D1376" s="13" t="s">
        <v>360</v>
      </c>
      <c r="E1376" s="10"/>
      <c r="F1376" s="10"/>
      <c r="G1376" s="10"/>
      <c r="H1376" s="10"/>
      <c r="I1376" s="10"/>
      <c r="J1376" s="10"/>
      <c r="K1376" s="21">
        <v>0.34599999999999997</v>
      </c>
      <c r="L1376" s="11">
        <v>19.25</v>
      </c>
      <c r="M1376" s="12">
        <f>ROUND(K1376*L1376,2)</f>
        <v>6.66</v>
      </c>
    </row>
    <row r="1377" spans="1:13" x14ac:dyDescent="0.25">
      <c r="A1377" s="10"/>
      <c r="B1377" s="10"/>
      <c r="C1377" s="10"/>
      <c r="D1377" s="13" t="s">
        <v>360</v>
      </c>
      <c r="E1377" s="10"/>
      <c r="F1377" s="10"/>
      <c r="G1377" s="10"/>
      <c r="H1377" s="10"/>
      <c r="I1377" s="10"/>
      <c r="J1377" s="10"/>
      <c r="K1377" s="10"/>
      <c r="L1377" s="10"/>
      <c r="M1377" s="10"/>
    </row>
    <row r="1378" spans="1:13" x14ac:dyDescent="0.25">
      <c r="A1378" s="10"/>
      <c r="B1378" s="10"/>
      <c r="C1378" s="10"/>
      <c r="D1378" s="30"/>
      <c r="E1378" s="10"/>
      <c r="F1378" s="10"/>
      <c r="G1378" s="10"/>
      <c r="H1378" s="10"/>
      <c r="I1378" s="10"/>
      <c r="J1378" s="14" t="s">
        <v>1061</v>
      </c>
      <c r="K1378" s="11">
        <v>1</v>
      </c>
      <c r="L1378" s="16">
        <f>M1372+M1374+M1376</f>
        <v>23.71</v>
      </c>
      <c r="M1378" s="16">
        <f>ROUND(K1378*L1378,2)</f>
        <v>23.71</v>
      </c>
    </row>
    <row r="1379" spans="1:13" ht="0.95" customHeight="1" x14ac:dyDescent="0.25">
      <c r="A1379" s="17"/>
      <c r="B1379" s="17"/>
      <c r="C1379" s="17"/>
      <c r="D1379" s="31"/>
      <c r="E1379" s="17"/>
      <c r="F1379" s="17"/>
      <c r="G1379" s="17"/>
      <c r="H1379" s="17"/>
      <c r="I1379" s="17"/>
      <c r="J1379" s="17"/>
      <c r="K1379" s="17"/>
      <c r="L1379" s="17"/>
      <c r="M1379" s="17"/>
    </row>
    <row r="1380" spans="1:13" ht="22.5" x14ac:dyDescent="0.25">
      <c r="A1380" s="8" t="s">
        <v>1062</v>
      </c>
      <c r="B1380" s="9" t="s">
        <v>10</v>
      </c>
      <c r="C1380" s="9" t="s">
        <v>108</v>
      </c>
      <c r="D1380" s="13" t="s">
        <v>1063</v>
      </c>
      <c r="E1380" s="10"/>
      <c r="F1380" s="10"/>
      <c r="G1380" s="10"/>
      <c r="H1380" s="10"/>
      <c r="I1380" s="10"/>
      <c r="J1380" s="10"/>
      <c r="K1380" s="12">
        <f>K1388</f>
        <v>1</v>
      </c>
      <c r="L1380" s="12">
        <f>L1388</f>
        <v>142.57</v>
      </c>
      <c r="M1380" s="12">
        <f>M1388</f>
        <v>142.57</v>
      </c>
    </row>
    <row r="1381" spans="1:13" ht="45" x14ac:dyDescent="0.25">
      <c r="A1381" s="10"/>
      <c r="B1381" s="10"/>
      <c r="C1381" s="10"/>
      <c r="D1381" s="13" t="s">
        <v>1064</v>
      </c>
      <c r="E1381" s="10"/>
      <c r="F1381" s="10"/>
      <c r="G1381" s="10"/>
      <c r="H1381" s="10"/>
      <c r="I1381" s="10"/>
      <c r="J1381" s="10"/>
      <c r="K1381" s="10"/>
      <c r="L1381" s="10"/>
      <c r="M1381" s="10"/>
    </row>
    <row r="1382" spans="1:13" ht="22.5" x14ac:dyDescent="0.25">
      <c r="A1382" s="9" t="s">
        <v>1065</v>
      </c>
      <c r="B1382" s="9" t="s">
        <v>30</v>
      </c>
      <c r="C1382" s="9" t="s">
        <v>108</v>
      </c>
      <c r="D1382" s="13" t="s">
        <v>1066</v>
      </c>
      <c r="E1382" s="10"/>
      <c r="F1382" s="10"/>
      <c r="G1382" s="10"/>
      <c r="H1382" s="10"/>
      <c r="I1382" s="10"/>
      <c r="J1382" s="10"/>
      <c r="K1382" s="21">
        <v>1</v>
      </c>
      <c r="L1382" s="11">
        <v>124.94</v>
      </c>
      <c r="M1382" s="12">
        <f>ROUND(K1382*L1382,2)</f>
        <v>124.94</v>
      </c>
    </row>
    <row r="1383" spans="1:13" ht="22.5" x14ac:dyDescent="0.25">
      <c r="A1383" s="10"/>
      <c r="B1383" s="10"/>
      <c r="C1383" s="10"/>
      <c r="D1383" s="13" t="s">
        <v>1067</v>
      </c>
      <c r="E1383" s="10"/>
      <c r="F1383" s="10"/>
      <c r="G1383" s="10"/>
      <c r="H1383" s="10"/>
      <c r="I1383" s="10"/>
      <c r="J1383" s="10"/>
      <c r="K1383" s="10"/>
      <c r="L1383" s="10"/>
      <c r="M1383" s="10"/>
    </row>
    <row r="1384" spans="1:13" x14ac:dyDescent="0.25">
      <c r="A1384" s="9" t="s">
        <v>697</v>
      </c>
      <c r="B1384" s="9" t="s">
        <v>37</v>
      </c>
      <c r="C1384" s="9" t="s">
        <v>38</v>
      </c>
      <c r="D1384" s="13" t="s">
        <v>362</v>
      </c>
      <c r="E1384" s="10"/>
      <c r="F1384" s="10"/>
      <c r="G1384" s="10"/>
      <c r="H1384" s="10"/>
      <c r="I1384" s="10"/>
      <c r="J1384" s="10"/>
      <c r="K1384" s="21">
        <v>0.47299999999999998</v>
      </c>
      <c r="L1384" s="11">
        <v>18.010000000000002</v>
      </c>
      <c r="M1384" s="12">
        <f>ROUND(K1384*L1384,2)</f>
        <v>8.52</v>
      </c>
    </row>
    <row r="1385" spans="1:13" x14ac:dyDescent="0.25">
      <c r="A1385" s="10"/>
      <c r="B1385" s="10"/>
      <c r="C1385" s="10"/>
      <c r="D1385" s="13" t="s">
        <v>362</v>
      </c>
      <c r="E1385" s="10"/>
      <c r="F1385" s="10"/>
      <c r="G1385" s="10"/>
      <c r="H1385" s="10"/>
      <c r="I1385" s="10"/>
      <c r="J1385" s="10"/>
      <c r="K1385" s="10"/>
      <c r="L1385" s="10"/>
      <c r="M1385" s="10"/>
    </row>
    <row r="1386" spans="1:13" x14ac:dyDescent="0.25">
      <c r="A1386" s="9" t="s">
        <v>696</v>
      </c>
      <c r="B1386" s="9" t="s">
        <v>37</v>
      </c>
      <c r="C1386" s="9" t="s">
        <v>38</v>
      </c>
      <c r="D1386" s="13" t="s">
        <v>360</v>
      </c>
      <c r="E1386" s="10"/>
      <c r="F1386" s="10"/>
      <c r="G1386" s="10"/>
      <c r="H1386" s="10"/>
      <c r="I1386" s="10"/>
      <c r="J1386" s="10"/>
      <c r="K1386" s="21">
        <v>0.47299999999999998</v>
      </c>
      <c r="L1386" s="11">
        <v>19.25</v>
      </c>
      <c r="M1386" s="12">
        <f>ROUND(K1386*L1386,2)</f>
        <v>9.11</v>
      </c>
    </row>
    <row r="1387" spans="1:13" x14ac:dyDescent="0.25">
      <c r="A1387" s="10"/>
      <c r="B1387" s="10"/>
      <c r="C1387" s="10"/>
      <c r="D1387" s="13" t="s">
        <v>360</v>
      </c>
      <c r="E1387" s="10"/>
      <c r="F1387" s="10"/>
      <c r="G1387" s="10"/>
      <c r="H1387" s="10"/>
      <c r="I1387" s="10"/>
      <c r="J1387" s="10"/>
      <c r="K1387" s="10"/>
      <c r="L1387" s="10"/>
      <c r="M1387" s="10"/>
    </row>
    <row r="1388" spans="1:13" x14ac:dyDescent="0.25">
      <c r="A1388" s="10"/>
      <c r="B1388" s="10"/>
      <c r="C1388" s="10"/>
      <c r="D1388" s="30"/>
      <c r="E1388" s="10"/>
      <c r="F1388" s="10"/>
      <c r="G1388" s="10"/>
      <c r="H1388" s="10"/>
      <c r="I1388" s="10"/>
      <c r="J1388" s="14" t="s">
        <v>1068</v>
      </c>
      <c r="K1388" s="11">
        <v>1</v>
      </c>
      <c r="L1388" s="16">
        <f>M1382+M1384+M1386</f>
        <v>142.57</v>
      </c>
      <c r="M1388" s="16">
        <f>ROUND(K1388*L1388,2)</f>
        <v>142.57</v>
      </c>
    </row>
    <row r="1389" spans="1:13" ht="0.95" customHeight="1" x14ac:dyDescent="0.25">
      <c r="A1389" s="17"/>
      <c r="B1389" s="17"/>
      <c r="C1389" s="17"/>
      <c r="D1389" s="31"/>
      <c r="E1389" s="17"/>
      <c r="F1389" s="17"/>
      <c r="G1389" s="17"/>
      <c r="H1389" s="17"/>
      <c r="I1389" s="17"/>
      <c r="J1389" s="17"/>
      <c r="K1389" s="17"/>
      <c r="L1389" s="17"/>
      <c r="M1389" s="17"/>
    </row>
    <row r="1390" spans="1:13" ht="22.5" x14ac:dyDescent="0.25">
      <c r="A1390" s="8" t="s">
        <v>1069</v>
      </c>
      <c r="B1390" s="9" t="s">
        <v>10</v>
      </c>
      <c r="C1390" s="9" t="s">
        <v>108</v>
      </c>
      <c r="D1390" s="13" t="s">
        <v>1070</v>
      </c>
      <c r="E1390" s="10"/>
      <c r="F1390" s="10"/>
      <c r="G1390" s="10"/>
      <c r="H1390" s="10"/>
      <c r="I1390" s="10"/>
      <c r="J1390" s="10"/>
      <c r="K1390" s="12">
        <f>K1398</f>
        <v>1</v>
      </c>
      <c r="L1390" s="12">
        <f>L1398</f>
        <v>23.71</v>
      </c>
      <c r="M1390" s="12">
        <f>M1398</f>
        <v>23.71</v>
      </c>
    </row>
    <row r="1391" spans="1:13" ht="67.5" x14ac:dyDescent="0.25">
      <c r="A1391" s="10"/>
      <c r="B1391" s="10"/>
      <c r="C1391" s="10"/>
      <c r="D1391" s="13" t="s">
        <v>1071</v>
      </c>
      <c r="E1391" s="10"/>
      <c r="F1391" s="10"/>
      <c r="G1391" s="10"/>
      <c r="H1391" s="10"/>
      <c r="I1391" s="10"/>
      <c r="J1391" s="10"/>
      <c r="K1391" s="10"/>
      <c r="L1391" s="10"/>
      <c r="M1391" s="10"/>
    </row>
    <row r="1392" spans="1:13" ht="22.5" x14ac:dyDescent="0.25">
      <c r="A1392" s="9" t="s">
        <v>1072</v>
      </c>
      <c r="B1392" s="9" t="s">
        <v>30</v>
      </c>
      <c r="C1392" s="9" t="s">
        <v>108</v>
      </c>
      <c r="D1392" s="13" t="s">
        <v>1073</v>
      </c>
      <c r="E1392" s="10"/>
      <c r="F1392" s="10"/>
      <c r="G1392" s="10"/>
      <c r="H1392" s="10"/>
      <c r="I1392" s="10"/>
      <c r="J1392" s="10"/>
      <c r="K1392" s="21">
        <v>1</v>
      </c>
      <c r="L1392" s="11">
        <v>10.82</v>
      </c>
      <c r="M1392" s="12">
        <f>ROUND(K1392*L1392,2)</f>
        <v>10.82</v>
      </c>
    </row>
    <row r="1393" spans="1:13" ht="22.5" x14ac:dyDescent="0.25">
      <c r="A1393" s="10"/>
      <c r="B1393" s="10"/>
      <c r="C1393" s="10"/>
      <c r="D1393" s="13" t="s">
        <v>1074</v>
      </c>
      <c r="E1393" s="10"/>
      <c r="F1393" s="10"/>
      <c r="G1393" s="10"/>
      <c r="H1393" s="10"/>
      <c r="I1393" s="10"/>
      <c r="J1393" s="10"/>
      <c r="K1393" s="10"/>
      <c r="L1393" s="10"/>
      <c r="M1393" s="10"/>
    </row>
    <row r="1394" spans="1:13" x14ac:dyDescent="0.25">
      <c r="A1394" s="9" t="s">
        <v>697</v>
      </c>
      <c r="B1394" s="9" t="s">
        <v>37</v>
      </c>
      <c r="C1394" s="9" t="s">
        <v>38</v>
      </c>
      <c r="D1394" s="13" t="s">
        <v>362</v>
      </c>
      <c r="E1394" s="10"/>
      <c r="F1394" s="10"/>
      <c r="G1394" s="10"/>
      <c r="H1394" s="10"/>
      <c r="I1394" s="10"/>
      <c r="J1394" s="10"/>
      <c r="K1394" s="21">
        <v>0.34599999999999997</v>
      </c>
      <c r="L1394" s="11">
        <v>18.010000000000002</v>
      </c>
      <c r="M1394" s="12">
        <f>ROUND(K1394*L1394,2)</f>
        <v>6.23</v>
      </c>
    </row>
    <row r="1395" spans="1:13" x14ac:dyDescent="0.25">
      <c r="A1395" s="10"/>
      <c r="B1395" s="10"/>
      <c r="C1395" s="10"/>
      <c r="D1395" s="13" t="s">
        <v>362</v>
      </c>
      <c r="E1395" s="10"/>
      <c r="F1395" s="10"/>
      <c r="G1395" s="10"/>
      <c r="H1395" s="10"/>
      <c r="I1395" s="10"/>
      <c r="J1395" s="10"/>
      <c r="K1395" s="10"/>
      <c r="L1395" s="10"/>
      <c r="M1395" s="10"/>
    </row>
    <row r="1396" spans="1:13" x14ac:dyDescent="0.25">
      <c r="A1396" s="9" t="s">
        <v>696</v>
      </c>
      <c r="B1396" s="9" t="s">
        <v>37</v>
      </c>
      <c r="C1396" s="9" t="s">
        <v>38</v>
      </c>
      <c r="D1396" s="13" t="s">
        <v>360</v>
      </c>
      <c r="E1396" s="10"/>
      <c r="F1396" s="10"/>
      <c r="G1396" s="10"/>
      <c r="H1396" s="10"/>
      <c r="I1396" s="10"/>
      <c r="J1396" s="10"/>
      <c r="K1396" s="21">
        <v>0.34599999999999997</v>
      </c>
      <c r="L1396" s="11">
        <v>19.25</v>
      </c>
      <c r="M1396" s="12">
        <f>ROUND(K1396*L1396,2)</f>
        <v>6.66</v>
      </c>
    </row>
    <row r="1397" spans="1:13" x14ac:dyDescent="0.25">
      <c r="A1397" s="10"/>
      <c r="B1397" s="10"/>
      <c r="C1397" s="10"/>
      <c r="D1397" s="13" t="s">
        <v>360</v>
      </c>
      <c r="E1397" s="10"/>
      <c r="F1397" s="10"/>
      <c r="G1397" s="10"/>
      <c r="H1397" s="10"/>
      <c r="I1397" s="10"/>
      <c r="J1397" s="10"/>
      <c r="K1397" s="10"/>
      <c r="L1397" s="10"/>
      <c r="M1397" s="10"/>
    </row>
    <row r="1398" spans="1:13" x14ac:dyDescent="0.25">
      <c r="A1398" s="10"/>
      <c r="B1398" s="10"/>
      <c r="C1398" s="10"/>
      <c r="D1398" s="30"/>
      <c r="E1398" s="10"/>
      <c r="F1398" s="10"/>
      <c r="G1398" s="10"/>
      <c r="H1398" s="10"/>
      <c r="I1398" s="10"/>
      <c r="J1398" s="14" t="s">
        <v>1075</v>
      </c>
      <c r="K1398" s="11">
        <v>1</v>
      </c>
      <c r="L1398" s="16">
        <f>M1392+M1394+M1396</f>
        <v>23.71</v>
      </c>
      <c r="M1398" s="16">
        <f>ROUND(K1398*L1398,2)</f>
        <v>23.71</v>
      </c>
    </row>
    <row r="1399" spans="1:13" ht="0.95" customHeight="1" x14ac:dyDescent="0.25">
      <c r="A1399" s="17"/>
      <c r="B1399" s="17"/>
      <c r="C1399" s="17"/>
      <c r="D1399" s="31"/>
      <c r="E1399" s="17"/>
      <c r="F1399" s="17"/>
      <c r="G1399" s="17"/>
      <c r="H1399" s="17"/>
      <c r="I1399" s="17"/>
      <c r="J1399" s="17"/>
      <c r="K1399" s="17"/>
      <c r="L1399" s="17"/>
      <c r="M1399" s="17"/>
    </row>
    <row r="1400" spans="1:13" ht="22.5" x14ac:dyDescent="0.25">
      <c r="A1400" s="8" t="s">
        <v>1076</v>
      </c>
      <c r="B1400" s="9" t="s">
        <v>10</v>
      </c>
      <c r="C1400" s="9" t="s">
        <v>108</v>
      </c>
      <c r="D1400" s="13" t="s">
        <v>1077</v>
      </c>
      <c r="E1400" s="10"/>
      <c r="F1400" s="10"/>
      <c r="G1400" s="10"/>
      <c r="H1400" s="10"/>
      <c r="I1400" s="10"/>
      <c r="J1400" s="10"/>
      <c r="K1400" s="12">
        <f>K1414</f>
        <v>1</v>
      </c>
      <c r="L1400" s="12">
        <f>L1414</f>
        <v>214.81</v>
      </c>
      <c r="M1400" s="12">
        <f>M1414</f>
        <v>214.81</v>
      </c>
    </row>
    <row r="1401" spans="1:13" ht="90" x14ac:dyDescent="0.25">
      <c r="A1401" s="10"/>
      <c r="B1401" s="10"/>
      <c r="C1401" s="10"/>
      <c r="D1401" s="13" t="s">
        <v>1078</v>
      </c>
      <c r="E1401" s="10"/>
      <c r="F1401" s="10"/>
      <c r="G1401" s="10"/>
      <c r="H1401" s="10"/>
      <c r="I1401" s="10"/>
      <c r="J1401" s="10"/>
      <c r="K1401" s="10"/>
      <c r="L1401" s="10"/>
      <c r="M1401" s="10"/>
    </row>
    <row r="1402" spans="1:13" ht="22.5" x14ac:dyDescent="0.25">
      <c r="A1402" s="9" t="s">
        <v>1079</v>
      </c>
      <c r="B1402" s="9" t="s">
        <v>30</v>
      </c>
      <c r="C1402" s="9" t="s">
        <v>108</v>
      </c>
      <c r="D1402" s="13" t="s">
        <v>1080</v>
      </c>
      <c r="E1402" s="10"/>
      <c r="F1402" s="10"/>
      <c r="G1402" s="10"/>
      <c r="H1402" s="10"/>
      <c r="I1402" s="10"/>
      <c r="J1402" s="10"/>
      <c r="K1402" s="21">
        <v>1</v>
      </c>
      <c r="L1402" s="11">
        <v>160.56</v>
      </c>
      <c r="M1402" s="12">
        <f>ROUND(K1402*L1402,2)</f>
        <v>160.56</v>
      </c>
    </row>
    <row r="1403" spans="1:13" ht="33.75" x14ac:dyDescent="0.25">
      <c r="A1403" s="10"/>
      <c r="B1403" s="10"/>
      <c r="C1403" s="10"/>
      <c r="D1403" s="13" t="s">
        <v>1081</v>
      </c>
      <c r="E1403" s="10"/>
      <c r="F1403" s="10"/>
      <c r="G1403" s="10"/>
      <c r="H1403" s="10"/>
      <c r="I1403" s="10"/>
      <c r="J1403" s="10"/>
      <c r="K1403" s="10"/>
      <c r="L1403" s="10"/>
      <c r="M1403" s="10"/>
    </row>
    <row r="1404" spans="1:13" x14ac:dyDescent="0.25">
      <c r="A1404" s="9" t="s">
        <v>697</v>
      </c>
      <c r="B1404" s="9" t="s">
        <v>37</v>
      </c>
      <c r="C1404" s="9" t="s">
        <v>38</v>
      </c>
      <c r="D1404" s="13" t="s">
        <v>362</v>
      </c>
      <c r="E1404" s="10"/>
      <c r="F1404" s="10"/>
      <c r="G1404" s="10"/>
      <c r="H1404" s="10"/>
      <c r="I1404" s="10"/>
      <c r="J1404" s="10"/>
      <c r="K1404" s="21">
        <v>1.456</v>
      </c>
      <c r="L1404" s="11">
        <v>18.010000000000002</v>
      </c>
      <c r="M1404" s="12">
        <f>ROUND(K1404*L1404,2)</f>
        <v>26.22</v>
      </c>
    </row>
    <row r="1405" spans="1:13" x14ac:dyDescent="0.25">
      <c r="A1405" s="10"/>
      <c r="B1405" s="10"/>
      <c r="C1405" s="10"/>
      <c r="D1405" s="13" t="s">
        <v>362</v>
      </c>
      <c r="E1405" s="10"/>
      <c r="F1405" s="10"/>
      <c r="G1405" s="10"/>
      <c r="H1405" s="10"/>
      <c r="I1405" s="10"/>
      <c r="J1405" s="10"/>
      <c r="K1405" s="10"/>
      <c r="L1405" s="10"/>
      <c r="M1405" s="10"/>
    </row>
    <row r="1406" spans="1:13" x14ac:dyDescent="0.25">
      <c r="A1406" s="9" t="s">
        <v>696</v>
      </c>
      <c r="B1406" s="9" t="s">
        <v>37</v>
      </c>
      <c r="C1406" s="9" t="s">
        <v>38</v>
      </c>
      <c r="D1406" s="13" t="s">
        <v>360</v>
      </c>
      <c r="E1406" s="10"/>
      <c r="F1406" s="10"/>
      <c r="G1406" s="10"/>
      <c r="H1406" s="10"/>
      <c r="I1406" s="10"/>
      <c r="J1406" s="10"/>
      <c r="K1406" s="21">
        <v>1.456</v>
      </c>
      <c r="L1406" s="11">
        <v>19.25</v>
      </c>
      <c r="M1406" s="12">
        <f>ROUND(K1406*L1406,2)</f>
        <v>28.03</v>
      </c>
    </row>
    <row r="1407" spans="1:13" x14ac:dyDescent="0.25">
      <c r="A1407" s="10"/>
      <c r="B1407" s="10"/>
      <c r="C1407" s="10"/>
      <c r="D1407" s="13" t="s">
        <v>360</v>
      </c>
      <c r="E1407" s="10"/>
      <c r="F1407" s="10"/>
      <c r="G1407" s="10"/>
      <c r="H1407" s="10"/>
      <c r="I1407" s="10"/>
      <c r="J1407" s="10"/>
      <c r="K1407" s="10"/>
      <c r="L1407" s="10"/>
      <c r="M1407" s="10"/>
    </row>
    <row r="1408" spans="1:13" x14ac:dyDescent="0.25">
      <c r="A1408" s="10"/>
      <c r="B1408" s="10"/>
      <c r="C1408" s="10"/>
      <c r="D1408" s="30"/>
      <c r="E1408" s="9" t="s">
        <v>690</v>
      </c>
      <c r="F1408" s="22"/>
      <c r="G1408" s="11"/>
      <c r="H1408" s="11"/>
      <c r="I1408" s="11"/>
      <c r="J1408" s="12">
        <f>OR(F1408&lt;&gt;0,G1408&lt;&gt;0,H1408&lt;&gt;0,I1408&lt;&gt;0)*(F1408 + (F1408 = 0))*(G1408 + (G1408 = 0))*(H1408 + (H1408 = 0))*(I1408 + (I1408 = 0))</f>
        <v>0</v>
      </c>
      <c r="K1408" s="10"/>
      <c r="L1408" s="10"/>
      <c r="M1408" s="10"/>
    </row>
    <row r="1409" spans="1:13" x14ac:dyDescent="0.25">
      <c r="A1409" s="10"/>
      <c r="B1409" s="10"/>
      <c r="C1409" s="10"/>
      <c r="D1409" s="30"/>
      <c r="E1409" s="9" t="s">
        <v>660</v>
      </c>
      <c r="F1409" s="22">
        <v>1</v>
      </c>
      <c r="G1409" s="11">
        <v>0</v>
      </c>
      <c r="H1409" s="11">
        <v>0</v>
      </c>
      <c r="I1409" s="11">
        <v>0</v>
      </c>
      <c r="J1409" s="12">
        <f>OR(F1409&lt;&gt;0,G1409&lt;&gt;0,H1409&lt;&gt;0,I1409&lt;&gt;0)*(F1409 + (F1409 = 0))*(G1409 + (G1409 = 0))*(H1409 + (H1409 = 0))*(I1409 + (I1409 = 0))</f>
        <v>1</v>
      </c>
      <c r="K1409" s="10"/>
      <c r="L1409" s="10"/>
      <c r="M1409" s="10"/>
    </row>
    <row r="1410" spans="1:13" x14ac:dyDescent="0.25">
      <c r="A1410" s="10"/>
      <c r="B1410" s="10"/>
      <c r="C1410" s="10"/>
      <c r="D1410" s="30"/>
      <c r="E1410" s="9" t="s">
        <v>691</v>
      </c>
      <c r="F1410" s="22"/>
      <c r="G1410" s="11"/>
      <c r="H1410" s="11"/>
      <c r="I1410" s="11"/>
      <c r="J1410" s="12">
        <f>OR(F1410&lt;&gt;0,G1410&lt;&gt;0,H1410&lt;&gt;0,I1410&lt;&gt;0)*(F1410 + (F1410 = 0))*(G1410 + (G1410 = 0))*(H1410 + (H1410 = 0))*(I1410 + (I1410 = 0))</f>
        <v>0</v>
      </c>
      <c r="K1410" s="10"/>
      <c r="L1410" s="10"/>
      <c r="M1410" s="10"/>
    </row>
    <row r="1411" spans="1:13" x14ac:dyDescent="0.25">
      <c r="A1411" s="10"/>
      <c r="B1411" s="10"/>
      <c r="C1411" s="10"/>
      <c r="D1411" s="30"/>
      <c r="E1411" s="9" t="s">
        <v>675</v>
      </c>
      <c r="F1411" s="22"/>
      <c r="G1411" s="11"/>
      <c r="H1411" s="11"/>
      <c r="I1411" s="11"/>
      <c r="J1411" s="12">
        <f>OR(F1411&lt;&gt;0,G1411&lt;&gt;0,H1411&lt;&gt;0,I1411&lt;&gt;0)*(F1411 + (F1411 = 0))*(G1411 + (G1411 = 0))*(H1411 + (H1411 = 0))*(I1411 + (I1411 = 0))</f>
        <v>0</v>
      </c>
      <c r="K1411" s="10"/>
      <c r="L1411" s="10"/>
      <c r="M1411" s="10"/>
    </row>
    <row r="1412" spans="1:13" x14ac:dyDescent="0.25">
      <c r="A1412" s="10"/>
      <c r="B1412" s="10"/>
      <c r="C1412" s="10"/>
      <c r="D1412" s="30"/>
      <c r="E1412" s="9" t="s">
        <v>7</v>
      </c>
      <c r="F1412" s="22"/>
      <c r="G1412" s="11"/>
      <c r="H1412" s="11"/>
      <c r="I1412" s="11"/>
      <c r="J1412" s="12">
        <f>OR(F1412&lt;&gt;0,G1412&lt;&gt;0,H1412&lt;&gt;0,I1412&lt;&gt;0)*(F1412 + (F1412 = 0))*(G1412 + (G1412 = 0))*(H1412 + (H1412 = 0))*(I1412 + (I1412 = 0))</f>
        <v>0</v>
      </c>
      <c r="K1412" s="10"/>
      <c r="L1412" s="10"/>
      <c r="M1412" s="10"/>
    </row>
    <row r="1413" spans="1:13" x14ac:dyDescent="0.25">
      <c r="A1413" s="10"/>
      <c r="B1413" s="10"/>
      <c r="C1413" s="10"/>
      <c r="D1413" s="30"/>
      <c r="E1413" s="9" t="s">
        <v>7</v>
      </c>
      <c r="F1413" s="22"/>
      <c r="G1413" s="11"/>
      <c r="H1413" s="11"/>
      <c r="I1413" s="11"/>
      <c r="J1413" s="12">
        <f>OR(F1413&lt;&gt;0,G1413&lt;&gt;0,H1413&lt;&gt;0,I1413&lt;&gt;0)*(F1413 + (F1413 = 0))*(G1413 + (G1413 = 0))*(H1413 + (H1413 = 0))*(I1413 + (I1413 = 0))</f>
        <v>0</v>
      </c>
      <c r="K1413" s="10"/>
      <c r="L1413" s="10"/>
      <c r="M1413" s="10"/>
    </row>
    <row r="1414" spans="1:13" x14ac:dyDescent="0.25">
      <c r="A1414" s="10"/>
      <c r="B1414" s="10"/>
      <c r="C1414" s="10"/>
      <c r="D1414" s="30"/>
      <c r="E1414" s="10"/>
      <c r="F1414" s="10"/>
      <c r="G1414" s="10"/>
      <c r="H1414" s="10"/>
      <c r="I1414" s="10"/>
      <c r="J1414" s="14" t="s">
        <v>1082</v>
      </c>
      <c r="K1414" s="16">
        <f>SUM(J1408:J1413)*1</f>
        <v>1</v>
      </c>
      <c r="L1414" s="16">
        <f>M1402+M1404+M1406</f>
        <v>214.81</v>
      </c>
      <c r="M1414" s="16">
        <f>ROUND(K1414*L1414,2)</f>
        <v>214.81</v>
      </c>
    </row>
    <row r="1415" spans="1:13" ht="0.95" customHeight="1" x14ac:dyDescent="0.25">
      <c r="A1415" s="17"/>
      <c r="B1415" s="17"/>
      <c r="C1415" s="17"/>
      <c r="D1415" s="31"/>
      <c r="E1415" s="17"/>
      <c r="F1415" s="17"/>
      <c r="G1415" s="17"/>
      <c r="H1415" s="17"/>
      <c r="I1415" s="17"/>
      <c r="J1415" s="17"/>
      <c r="K1415" s="17"/>
      <c r="L1415" s="17"/>
      <c r="M1415" s="17"/>
    </row>
    <row r="1416" spans="1:13" ht="22.5" x14ac:dyDescent="0.25">
      <c r="A1416" s="8" t="s">
        <v>1083</v>
      </c>
      <c r="B1416" s="9" t="s">
        <v>10</v>
      </c>
      <c r="C1416" s="9" t="s">
        <v>108</v>
      </c>
      <c r="D1416" s="13" t="s">
        <v>1084</v>
      </c>
      <c r="E1416" s="10"/>
      <c r="F1416" s="10"/>
      <c r="G1416" s="10"/>
      <c r="H1416" s="10"/>
      <c r="I1416" s="10"/>
      <c r="J1416" s="10"/>
      <c r="K1416" s="12">
        <f>K1430</f>
        <v>1</v>
      </c>
      <c r="L1416" s="12">
        <f>L1430</f>
        <v>238.4</v>
      </c>
      <c r="M1416" s="12">
        <f>M1430</f>
        <v>238.4</v>
      </c>
    </row>
    <row r="1417" spans="1:13" ht="33.75" x14ac:dyDescent="0.25">
      <c r="A1417" s="10"/>
      <c r="B1417" s="10"/>
      <c r="C1417" s="10"/>
      <c r="D1417" s="13" t="s">
        <v>1085</v>
      </c>
      <c r="E1417" s="10"/>
      <c r="F1417" s="10"/>
      <c r="G1417" s="10"/>
      <c r="H1417" s="10"/>
      <c r="I1417" s="10"/>
      <c r="J1417" s="10"/>
      <c r="K1417" s="10"/>
      <c r="L1417" s="10"/>
      <c r="M1417" s="10"/>
    </row>
    <row r="1418" spans="1:13" ht="22.5" x14ac:dyDescent="0.25">
      <c r="A1418" s="9" t="s">
        <v>1086</v>
      </c>
      <c r="B1418" s="9" t="s">
        <v>30</v>
      </c>
      <c r="C1418" s="9" t="s">
        <v>108</v>
      </c>
      <c r="D1418" s="13" t="s">
        <v>1087</v>
      </c>
      <c r="E1418" s="10"/>
      <c r="F1418" s="10"/>
      <c r="G1418" s="10"/>
      <c r="H1418" s="10"/>
      <c r="I1418" s="10"/>
      <c r="J1418" s="10"/>
      <c r="K1418" s="21">
        <v>1</v>
      </c>
      <c r="L1418" s="11">
        <v>234.56</v>
      </c>
      <c r="M1418" s="12">
        <f>ROUND(K1418*L1418,2)</f>
        <v>234.56</v>
      </c>
    </row>
    <row r="1419" spans="1:13" ht="22.5" x14ac:dyDescent="0.25">
      <c r="A1419" s="10"/>
      <c r="B1419" s="10"/>
      <c r="C1419" s="10"/>
      <c r="D1419" s="13" t="s">
        <v>1088</v>
      </c>
      <c r="E1419" s="10"/>
      <c r="F1419" s="10"/>
      <c r="G1419" s="10"/>
      <c r="H1419" s="10"/>
      <c r="I1419" s="10"/>
      <c r="J1419" s="10"/>
      <c r="K1419" s="10"/>
      <c r="L1419" s="10"/>
      <c r="M1419" s="10"/>
    </row>
    <row r="1420" spans="1:13" x14ac:dyDescent="0.25">
      <c r="A1420" s="9" t="s">
        <v>696</v>
      </c>
      <c r="B1420" s="9" t="s">
        <v>37</v>
      </c>
      <c r="C1420" s="9" t="s">
        <v>38</v>
      </c>
      <c r="D1420" s="13" t="s">
        <v>360</v>
      </c>
      <c r="E1420" s="10"/>
      <c r="F1420" s="10"/>
      <c r="G1420" s="10"/>
      <c r="H1420" s="10"/>
      <c r="I1420" s="10"/>
      <c r="J1420" s="10"/>
      <c r="K1420" s="21">
        <v>0.10299999999999999</v>
      </c>
      <c r="L1420" s="11">
        <v>19.25</v>
      </c>
      <c r="M1420" s="12">
        <f>ROUND(K1420*L1420,2)</f>
        <v>1.98</v>
      </c>
    </row>
    <row r="1421" spans="1:13" x14ac:dyDescent="0.25">
      <c r="A1421" s="10"/>
      <c r="B1421" s="10"/>
      <c r="C1421" s="10"/>
      <c r="D1421" s="13" t="s">
        <v>360</v>
      </c>
      <c r="E1421" s="10"/>
      <c r="F1421" s="10"/>
      <c r="G1421" s="10"/>
      <c r="H1421" s="10"/>
      <c r="I1421" s="10"/>
      <c r="J1421" s="10"/>
      <c r="K1421" s="10"/>
      <c r="L1421" s="10"/>
      <c r="M1421" s="10"/>
    </row>
    <row r="1422" spans="1:13" x14ac:dyDescent="0.25">
      <c r="A1422" s="9" t="s">
        <v>697</v>
      </c>
      <c r="B1422" s="9" t="s">
        <v>37</v>
      </c>
      <c r="C1422" s="9" t="s">
        <v>38</v>
      </c>
      <c r="D1422" s="13" t="s">
        <v>362</v>
      </c>
      <c r="E1422" s="10"/>
      <c r="F1422" s="10"/>
      <c r="G1422" s="10"/>
      <c r="H1422" s="10"/>
      <c r="I1422" s="10"/>
      <c r="J1422" s="10"/>
      <c r="K1422" s="21">
        <v>0.10299999999999999</v>
      </c>
      <c r="L1422" s="11">
        <v>18.010000000000002</v>
      </c>
      <c r="M1422" s="12">
        <f>ROUND(K1422*L1422,2)</f>
        <v>1.86</v>
      </c>
    </row>
    <row r="1423" spans="1:13" x14ac:dyDescent="0.25">
      <c r="A1423" s="10"/>
      <c r="B1423" s="10"/>
      <c r="C1423" s="10"/>
      <c r="D1423" s="13" t="s">
        <v>362</v>
      </c>
      <c r="E1423" s="10"/>
      <c r="F1423" s="10"/>
      <c r="G1423" s="10"/>
      <c r="H1423" s="10"/>
      <c r="I1423" s="10"/>
      <c r="J1423" s="10"/>
      <c r="K1423" s="10"/>
      <c r="L1423" s="10"/>
      <c r="M1423" s="10"/>
    </row>
    <row r="1424" spans="1:13" x14ac:dyDescent="0.25">
      <c r="A1424" s="10"/>
      <c r="B1424" s="10"/>
      <c r="C1424" s="10"/>
      <c r="D1424" s="30"/>
      <c r="E1424" s="9" t="s">
        <v>690</v>
      </c>
      <c r="F1424" s="22"/>
      <c r="G1424" s="11"/>
      <c r="H1424" s="11"/>
      <c r="I1424" s="11"/>
      <c r="J1424" s="12">
        <f>OR(F1424&lt;&gt;0,G1424&lt;&gt;0,H1424&lt;&gt;0,I1424&lt;&gt;0)*(F1424 + (F1424 = 0))*(G1424 + (G1424 = 0))*(H1424 + (H1424 = 0))*(I1424 + (I1424 = 0))</f>
        <v>0</v>
      </c>
      <c r="K1424" s="10"/>
      <c r="L1424" s="10"/>
      <c r="M1424" s="10"/>
    </row>
    <row r="1425" spans="1:13" x14ac:dyDescent="0.25">
      <c r="A1425" s="10"/>
      <c r="B1425" s="10"/>
      <c r="C1425" s="10"/>
      <c r="D1425" s="30"/>
      <c r="E1425" s="9" t="s">
        <v>660</v>
      </c>
      <c r="F1425" s="22">
        <v>1</v>
      </c>
      <c r="G1425" s="11">
        <v>0</v>
      </c>
      <c r="H1425" s="11">
        <v>0</v>
      </c>
      <c r="I1425" s="11">
        <v>0</v>
      </c>
      <c r="J1425" s="12">
        <f>OR(F1425&lt;&gt;0,G1425&lt;&gt;0,H1425&lt;&gt;0,I1425&lt;&gt;0)*(F1425 + (F1425 = 0))*(G1425 + (G1425 = 0))*(H1425 + (H1425 = 0))*(I1425 + (I1425 = 0))</f>
        <v>1</v>
      </c>
      <c r="K1425" s="10"/>
      <c r="L1425" s="10"/>
      <c r="M1425" s="10"/>
    </row>
    <row r="1426" spans="1:13" x14ac:dyDescent="0.25">
      <c r="A1426" s="10"/>
      <c r="B1426" s="10"/>
      <c r="C1426" s="10"/>
      <c r="D1426" s="30"/>
      <c r="E1426" s="9" t="s">
        <v>691</v>
      </c>
      <c r="F1426" s="22"/>
      <c r="G1426" s="11"/>
      <c r="H1426" s="11"/>
      <c r="I1426" s="11"/>
      <c r="J1426" s="12">
        <f>OR(F1426&lt;&gt;0,G1426&lt;&gt;0,H1426&lt;&gt;0,I1426&lt;&gt;0)*(F1426 + (F1426 = 0))*(G1426 + (G1426 = 0))*(H1426 + (H1426 = 0))*(I1426 + (I1426 = 0))</f>
        <v>0</v>
      </c>
      <c r="K1426" s="10"/>
      <c r="L1426" s="10"/>
      <c r="M1426" s="10"/>
    </row>
    <row r="1427" spans="1:13" x14ac:dyDescent="0.25">
      <c r="A1427" s="10"/>
      <c r="B1427" s="10"/>
      <c r="C1427" s="10"/>
      <c r="D1427" s="30"/>
      <c r="E1427" s="9" t="s">
        <v>675</v>
      </c>
      <c r="F1427" s="22"/>
      <c r="G1427" s="11"/>
      <c r="H1427" s="11"/>
      <c r="I1427" s="11"/>
      <c r="J1427" s="12">
        <f>OR(F1427&lt;&gt;0,G1427&lt;&gt;0,H1427&lt;&gt;0,I1427&lt;&gt;0)*(F1427 + (F1427 = 0))*(G1427 + (G1427 = 0))*(H1427 + (H1427 = 0))*(I1427 + (I1427 = 0))</f>
        <v>0</v>
      </c>
      <c r="K1427" s="10"/>
      <c r="L1427" s="10"/>
      <c r="M1427" s="10"/>
    </row>
    <row r="1428" spans="1:13" x14ac:dyDescent="0.25">
      <c r="A1428" s="10"/>
      <c r="B1428" s="10"/>
      <c r="C1428" s="10"/>
      <c r="D1428" s="30"/>
      <c r="E1428" s="9" t="s">
        <v>7</v>
      </c>
      <c r="F1428" s="22"/>
      <c r="G1428" s="11"/>
      <c r="H1428" s="11"/>
      <c r="I1428" s="11"/>
      <c r="J1428" s="12">
        <f>OR(F1428&lt;&gt;0,G1428&lt;&gt;0,H1428&lt;&gt;0,I1428&lt;&gt;0)*(F1428 + (F1428 = 0))*(G1428 + (G1428 = 0))*(H1428 + (H1428 = 0))*(I1428 + (I1428 = 0))</f>
        <v>0</v>
      </c>
      <c r="K1428" s="10"/>
      <c r="L1428" s="10"/>
      <c r="M1428" s="10"/>
    </row>
    <row r="1429" spans="1:13" x14ac:dyDescent="0.25">
      <c r="A1429" s="10"/>
      <c r="B1429" s="10"/>
      <c r="C1429" s="10"/>
      <c r="D1429" s="30"/>
      <c r="E1429" s="9" t="s">
        <v>7</v>
      </c>
      <c r="F1429" s="22"/>
      <c r="G1429" s="11"/>
      <c r="H1429" s="11"/>
      <c r="I1429" s="11"/>
      <c r="J1429" s="12">
        <f>OR(F1429&lt;&gt;0,G1429&lt;&gt;0,H1429&lt;&gt;0,I1429&lt;&gt;0)*(F1429 + (F1429 = 0))*(G1429 + (G1429 = 0))*(H1429 + (H1429 = 0))*(I1429 + (I1429 = 0))</f>
        <v>0</v>
      </c>
      <c r="K1429" s="10"/>
      <c r="L1429" s="10"/>
      <c r="M1429" s="10"/>
    </row>
    <row r="1430" spans="1:13" x14ac:dyDescent="0.25">
      <c r="A1430" s="10"/>
      <c r="B1430" s="10"/>
      <c r="C1430" s="10"/>
      <c r="D1430" s="30"/>
      <c r="E1430" s="10"/>
      <c r="F1430" s="10"/>
      <c r="G1430" s="10"/>
      <c r="H1430" s="10"/>
      <c r="I1430" s="10"/>
      <c r="J1430" s="14" t="s">
        <v>1089</v>
      </c>
      <c r="K1430" s="16">
        <f>SUM(J1424:J1429)*1</f>
        <v>1</v>
      </c>
      <c r="L1430" s="16">
        <f>M1418+M1420+M1422</f>
        <v>238.4</v>
      </c>
      <c r="M1430" s="16">
        <f>ROUND(K1430*L1430,2)</f>
        <v>238.4</v>
      </c>
    </row>
    <row r="1431" spans="1:13" ht="0.95" customHeight="1" x14ac:dyDescent="0.25">
      <c r="A1431" s="17"/>
      <c r="B1431" s="17"/>
      <c r="C1431" s="17"/>
      <c r="D1431" s="31"/>
      <c r="E1431" s="17"/>
      <c r="F1431" s="17"/>
      <c r="G1431" s="17"/>
      <c r="H1431" s="17"/>
      <c r="I1431" s="17"/>
      <c r="J1431" s="17"/>
      <c r="K1431" s="17"/>
      <c r="L1431" s="17"/>
      <c r="M1431" s="17"/>
    </row>
    <row r="1432" spans="1:13" x14ac:dyDescent="0.25">
      <c r="A1432" s="8" t="s">
        <v>1090</v>
      </c>
      <c r="B1432" s="9" t="s">
        <v>10</v>
      </c>
      <c r="C1432" s="9" t="s">
        <v>108</v>
      </c>
      <c r="D1432" s="13" t="s">
        <v>1091</v>
      </c>
      <c r="E1432" s="10"/>
      <c r="F1432" s="10"/>
      <c r="G1432" s="10"/>
      <c r="H1432" s="10"/>
      <c r="I1432" s="10"/>
      <c r="J1432" s="10"/>
      <c r="K1432" s="12">
        <f>K1456</f>
        <v>1</v>
      </c>
      <c r="L1432" s="12">
        <f>L1456</f>
        <v>211.59</v>
      </c>
      <c r="M1432" s="12">
        <f>M1456</f>
        <v>211.59</v>
      </c>
    </row>
    <row r="1433" spans="1:13" ht="45" x14ac:dyDescent="0.25">
      <c r="A1433" s="10"/>
      <c r="B1433" s="10"/>
      <c r="C1433" s="10"/>
      <c r="D1433" s="13" t="s">
        <v>1092</v>
      </c>
      <c r="E1433" s="10"/>
      <c r="F1433" s="10"/>
      <c r="G1433" s="10"/>
      <c r="H1433" s="10"/>
      <c r="I1433" s="10"/>
      <c r="J1433" s="10"/>
      <c r="K1433" s="10"/>
      <c r="L1433" s="10"/>
      <c r="M1433" s="10"/>
    </row>
    <row r="1434" spans="1:13" x14ac:dyDescent="0.25">
      <c r="A1434" s="9" t="s">
        <v>1093</v>
      </c>
      <c r="B1434" s="9" t="s">
        <v>37</v>
      </c>
      <c r="C1434" s="9" t="s">
        <v>38</v>
      </c>
      <c r="D1434" s="13" t="s">
        <v>1094</v>
      </c>
      <c r="E1434" s="10"/>
      <c r="F1434" s="10"/>
      <c r="G1434" s="10"/>
      <c r="H1434" s="10"/>
      <c r="I1434" s="10"/>
      <c r="J1434" s="10"/>
      <c r="K1434" s="21">
        <v>0.45800000000000002</v>
      </c>
      <c r="L1434" s="11">
        <v>11.83</v>
      </c>
      <c r="M1434" s="12">
        <f>ROUND(K1434*L1434,2)</f>
        <v>5.42</v>
      </c>
    </row>
    <row r="1435" spans="1:13" x14ac:dyDescent="0.25">
      <c r="A1435" s="10"/>
      <c r="B1435" s="10"/>
      <c r="C1435" s="10"/>
      <c r="D1435" s="13" t="s">
        <v>1094</v>
      </c>
      <c r="E1435" s="10"/>
      <c r="F1435" s="10"/>
      <c r="G1435" s="10"/>
      <c r="H1435" s="10"/>
      <c r="I1435" s="10"/>
      <c r="J1435" s="10"/>
      <c r="K1435" s="10"/>
      <c r="L1435" s="10"/>
      <c r="M1435" s="10"/>
    </row>
    <row r="1436" spans="1:13" x14ac:dyDescent="0.25">
      <c r="A1436" s="9" t="s">
        <v>1095</v>
      </c>
      <c r="B1436" s="9" t="s">
        <v>37</v>
      </c>
      <c r="C1436" s="9" t="s">
        <v>38</v>
      </c>
      <c r="D1436" s="13" t="s">
        <v>1096</v>
      </c>
      <c r="E1436" s="10"/>
      <c r="F1436" s="10"/>
      <c r="G1436" s="10"/>
      <c r="H1436" s="10"/>
      <c r="I1436" s="10"/>
      <c r="J1436" s="10"/>
      <c r="K1436" s="21">
        <v>0.45800000000000002</v>
      </c>
      <c r="L1436" s="11">
        <v>13.15</v>
      </c>
      <c r="M1436" s="12">
        <f>ROUND(K1436*L1436,2)</f>
        <v>6.02</v>
      </c>
    </row>
    <row r="1437" spans="1:13" x14ac:dyDescent="0.25">
      <c r="A1437" s="10"/>
      <c r="B1437" s="10"/>
      <c r="C1437" s="10"/>
      <c r="D1437" s="13" t="s">
        <v>1096</v>
      </c>
      <c r="E1437" s="10"/>
      <c r="F1437" s="10"/>
      <c r="G1437" s="10"/>
      <c r="H1437" s="10"/>
      <c r="I1437" s="10"/>
      <c r="J1437" s="10"/>
      <c r="K1437" s="10"/>
      <c r="L1437" s="10"/>
      <c r="M1437" s="10"/>
    </row>
    <row r="1438" spans="1:13" x14ac:dyDescent="0.25">
      <c r="A1438" s="9" t="s">
        <v>1097</v>
      </c>
      <c r="B1438" s="9" t="s">
        <v>30</v>
      </c>
      <c r="C1438" s="9" t="s">
        <v>108</v>
      </c>
      <c r="D1438" s="13" t="s">
        <v>1098</v>
      </c>
      <c r="E1438" s="10"/>
      <c r="F1438" s="10"/>
      <c r="G1438" s="10"/>
      <c r="H1438" s="10"/>
      <c r="I1438" s="10"/>
      <c r="J1438" s="10"/>
      <c r="K1438" s="21">
        <v>1</v>
      </c>
      <c r="L1438" s="11">
        <v>4.49</v>
      </c>
      <c r="M1438" s="12">
        <f>ROUND(K1438*L1438,2)</f>
        <v>4.49</v>
      </c>
    </row>
    <row r="1439" spans="1:13" x14ac:dyDescent="0.25">
      <c r="A1439" s="10"/>
      <c r="B1439" s="10"/>
      <c r="C1439" s="10"/>
      <c r="D1439" s="13" t="s">
        <v>1098</v>
      </c>
      <c r="E1439" s="10"/>
      <c r="F1439" s="10"/>
      <c r="G1439" s="10"/>
      <c r="H1439" s="10"/>
      <c r="I1439" s="10"/>
      <c r="J1439" s="10"/>
      <c r="K1439" s="10"/>
      <c r="L1439" s="10"/>
      <c r="M1439" s="10"/>
    </row>
    <row r="1440" spans="1:13" x14ac:dyDescent="0.25">
      <c r="A1440" s="9" t="s">
        <v>1099</v>
      </c>
      <c r="B1440" s="9" t="s">
        <v>30</v>
      </c>
      <c r="C1440" s="9" t="s">
        <v>108</v>
      </c>
      <c r="D1440" s="13" t="s">
        <v>1100</v>
      </c>
      <c r="E1440" s="10"/>
      <c r="F1440" s="10"/>
      <c r="G1440" s="10"/>
      <c r="H1440" s="10"/>
      <c r="I1440" s="10"/>
      <c r="J1440" s="10"/>
      <c r="K1440" s="21">
        <v>1</v>
      </c>
      <c r="L1440" s="11">
        <v>13.89</v>
      </c>
      <c r="M1440" s="12">
        <f>ROUND(K1440*L1440,2)</f>
        <v>13.89</v>
      </c>
    </row>
    <row r="1441" spans="1:13" x14ac:dyDescent="0.25">
      <c r="A1441" s="10"/>
      <c r="B1441" s="10"/>
      <c r="C1441" s="10"/>
      <c r="D1441" s="13" t="s">
        <v>1100</v>
      </c>
      <c r="E1441" s="10"/>
      <c r="F1441" s="10"/>
      <c r="G1441" s="10"/>
      <c r="H1441" s="10"/>
      <c r="I1441" s="10"/>
      <c r="J1441" s="10"/>
      <c r="K1441" s="10"/>
      <c r="L1441" s="10"/>
      <c r="M1441" s="10"/>
    </row>
    <row r="1442" spans="1:13" x14ac:dyDescent="0.25">
      <c r="A1442" s="9" t="s">
        <v>1101</v>
      </c>
      <c r="B1442" s="9" t="s">
        <v>30</v>
      </c>
      <c r="C1442" s="9" t="s">
        <v>108</v>
      </c>
      <c r="D1442" s="13" t="s">
        <v>1102</v>
      </c>
      <c r="E1442" s="10"/>
      <c r="F1442" s="10"/>
      <c r="G1442" s="10"/>
      <c r="H1442" s="10"/>
      <c r="I1442" s="10"/>
      <c r="J1442" s="10"/>
      <c r="K1442" s="21">
        <v>1</v>
      </c>
      <c r="L1442" s="11">
        <v>48.96</v>
      </c>
      <c r="M1442" s="12">
        <f>ROUND(K1442*L1442,2)</f>
        <v>48.96</v>
      </c>
    </row>
    <row r="1443" spans="1:13" x14ac:dyDescent="0.25">
      <c r="A1443" s="10"/>
      <c r="B1443" s="10"/>
      <c r="C1443" s="10"/>
      <c r="D1443" s="13" t="s">
        <v>1102</v>
      </c>
      <c r="E1443" s="10"/>
      <c r="F1443" s="10"/>
      <c r="G1443" s="10"/>
      <c r="H1443" s="10"/>
      <c r="I1443" s="10"/>
      <c r="J1443" s="10"/>
      <c r="K1443" s="10"/>
      <c r="L1443" s="10"/>
      <c r="M1443" s="10"/>
    </row>
    <row r="1444" spans="1:13" x14ac:dyDescent="0.25">
      <c r="A1444" s="9" t="s">
        <v>1103</v>
      </c>
      <c r="B1444" s="9" t="s">
        <v>30</v>
      </c>
      <c r="C1444" s="9" t="s">
        <v>108</v>
      </c>
      <c r="D1444" s="13" t="s">
        <v>1104</v>
      </c>
      <c r="E1444" s="10"/>
      <c r="F1444" s="10"/>
      <c r="G1444" s="10"/>
      <c r="H1444" s="10"/>
      <c r="I1444" s="10"/>
      <c r="J1444" s="10"/>
      <c r="K1444" s="21">
        <v>1</v>
      </c>
      <c r="L1444" s="11">
        <v>115.74</v>
      </c>
      <c r="M1444" s="12">
        <f>ROUND(K1444*L1444,2)</f>
        <v>115.74</v>
      </c>
    </row>
    <row r="1445" spans="1:13" x14ac:dyDescent="0.25">
      <c r="A1445" s="10"/>
      <c r="B1445" s="10"/>
      <c r="C1445" s="10"/>
      <c r="D1445" s="13" t="s">
        <v>1104</v>
      </c>
      <c r="E1445" s="10"/>
      <c r="F1445" s="10"/>
      <c r="G1445" s="10"/>
      <c r="H1445" s="10"/>
      <c r="I1445" s="10"/>
      <c r="J1445" s="10"/>
      <c r="K1445" s="10"/>
      <c r="L1445" s="10"/>
      <c r="M1445" s="10"/>
    </row>
    <row r="1446" spans="1:13" x14ac:dyDescent="0.25">
      <c r="A1446" s="9" t="s">
        <v>696</v>
      </c>
      <c r="B1446" s="9" t="s">
        <v>37</v>
      </c>
      <c r="C1446" s="9" t="s">
        <v>38</v>
      </c>
      <c r="D1446" s="13" t="s">
        <v>360</v>
      </c>
      <c r="E1446" s="10"/>
      <c r="F1446" s="10"/>
      <c r="G1446" s="10"/>
      <c r="H1446" s="10"/>
      <c r="I1446" s="10"/>
      <c r="J1446" s="10"/>
      <c r="K1446" s="21">
        <v>0.45800000000000002</v>
      </c>
      <c r="L1446" s="11">
        <v>19.25</v>
      </c>
      <c r="M1446" s="12">
        <f>ROUND(K1446*L1446,2)</f>
        <v>8.82</v>
      </c>
    </row>
    <row r="1447" spans="1:13" x14ac:dyDescent="0.25">
      <c r="A1447" s="10"/>
      <c r="B1447" s="10"/>
      <c r="C1447" s="10"/>
      <c r="D1447" s="13" t="s">
        <v>360</v>
      </c>
      <c r="E1447" s="10"/>
      <c r="F1447" s="10"/>
      <c r="G1447" s="10"/>
      <c r="H1447" s="10"/>
      <c r="I1447" s="10"/>
      <c r="J1447" s="10"/>
      <c r="K1447" s="10"/>
      <c r="L1447" s="10"/>
      <c r="M1447" s="10"/>
    </row>
    <row r="1448" spans="1:13" x14ac:dyDescent="0.25">
      <c r="A1448" s="9" t="s">
        <v>697</v>
      </c>
      <c r="B1448" s="9" t="s">
        <v>37</v>
      </c>
      <c r="C1448" s="9" t="s">
        <v>38</v>
      </c>
      <c r="D1448" s="13" t="s">
        <v>362</v>
      </c>
      <c r="E1448" s="10"/>
      <c r="F1448" s="10"/>
      <c r="G1448" s="10"/>
      <c r="H1448" s="10"/>
      <c r="I1448" s="10"/>
      <c r="J1448" s="10"/>
      <c r="K1448" s="21">
        <v>0.45800000000000002</v>
      </c>
      <c r="L1448" s="11">
        <v>18.010000000000002</v>
      </c>
      <c r="M1448" s="12">
        <f>ROUND(K1448*L1448,2)</f>
        <v>8.25</v>
      </c>
    </row>
    <row r="1449" spans="1:13" x14ac:dyDescent="0.25">
      <c r="A1449" s="10"/>
      <c r="B1449" s="10"/>
      <c r="C1449" s="10"/>
      <c r="D1449" s="13" t="s">
        <v>362</v>
      </c>
      <c r="E1449" s="10"/>
      <c r="F1449" s="10"/>
      <c r="G1449" s="10"/>
      <c r="H1449" s="10"/>
      <c r="I1449" s="10"/>
      <c r="J1449" s="10"/>
      <c r="K1449" s="10"/>
      <c r="L1449" s="10"/>
      <c r="M1449" s="10"/>
    </row>
    <row r="1450" spans="1:13" x14ac:dyDescent="0.25">
      <c r="A1450" s="10"/>
      <c r="B1450" s="10"/>
      <c r="C1450" s="10"/>
      <c r="D1450" s="30"/>
      <c r="E1450" s="9" t="s">
        <v>690</v>
      </c>
      <c r="F1450" s="22"/>
      <c r="G1450" s="11"/>
      <c r="H1450" s="11"/>
      <c r="I1450" s="11"/>
      <c r="J1450" s="12">
        <f>OR(F1450&lt;&gt;0,G1450&lt;&gt;0,H1450&lt;&gt;0,I1450&lt;&gt;0)*(F1450 + (F1450 = 0))*(G1450 + (G1450 = 0))*(H1450 + (H1450 = 0))*(I1450 + (I1450 = 0))</f>
        <v>0</v>
      </c>
      <c r="K1450" s="10"/>
      <c r="L1450" s="10"/>
      <c r="M1450" s="10"/>
    </row>
    <row r="1451" spans="1:13" x14ac:dyDescent="0.25">
      <c r="A1451" s="10"/>
      <c r="B1451" s="10"/>
      <c r="C1451" s="10"/>
      <c r="D1451" s="30"/>
      <c r="E1451" s="9" t="s">
        <v>660</v>
      </c>
      <c r="F1451" s="22">
        <v>1</v>
      </c>
      <c r="G1451" s="11">
        <v>0</v>
      </c>
      <c r="H1451" s="11">
        <v>0</v>
      </c>
      <c r="I1451" s="11">
        <v>0</v>
      </c>
      <c r="J1451" s="12">
        <f>OR(F1451&lt;&gt;0,G1451&lt;&gt;0,H1451&lt;&gt;0,I1451&lt;&gt;0)*(F1451 + (F1451 = 0))*(G1451 + (G1451 = 0))*(H1451 + (H1451 = 0))*(I1451 + (I1451 = 0))</f>
        <v>1</v>
      </c>
      <c r="K1451" s="10"/>
      <c r="L1451" s="10"/>
      <c r="M1451" s="10"/>
    </row>
    <row r="1452" spans="1:13" x14ac:dyDescent="0.25">
      <c r="A1452" s="10"/>
      <c r="B1452" s="10"/>
      <c r="C1452" s="10"/>
      <c r="D1452" s="30"/>
      <c r="E1452" s="9" t="s">
        <v>691</v>
      </c>
      <c r="F1452" s="22"/>
      <c r="G1452" s="11"/>
      <c r="H1452" s="11"/>
      <c r="I1452" s="11"/>
      <c r="J1452" s="12">
        <f>OR(F1452&lt;&gt;0,G1452&lt;&gt;0,H1452&lt;&gt;0,I1452&lt;&gt;0)*(F1452 + (F1452 = 0))*(G1452 + (G1452 = 0))*(H1452 + (H1452 = 0))*(I1452 + (I1452 = 0))</f>
        <v>0</v>
      </c>
      <c r="K1452" s="10"/>
      <c r="L1452" s="10"/>
      <c r="M1452" s="10"/>
    </row>
    <row r="1453" spans="1:13" x14ac:dyDescent="0.25">
      <c r="A1453" s="10"/>
      <c r="B1453" s="10"/>
      <c r="C1453" s="10"/>
      <c r="D1453" s="30"/>
      <c r="E1453" s="9" t="s">
        <v>675</v>
      </c>
      <c r="F1453" s="22"/>
      <c r="G1453" s="11"/>
      <c r="H1453" s="11"/>
      <c r="I1453" s="11"/>
      <c r="J1453" s="12">
        <f>OR(F1453&lt;&gt;0,G1453&lt;&gt;0,H1453&lt;&gt;0,I1453&lt;&gt;0)*(F1453 + (F1453 = 0))*(G1453 + (G1453 = 0))*(H1453 + (H1453 = 0))*(I1453 + (I1453 = 0))</f>
        <v>0</v>
      </c>
      <c r="K1453" s="10"/>
      <c r="L1453" s="10"/>
      <c r="M1453" s="10"/>
    </row>
    <row r="1454" spans="1:13" x14ac:dyDescent="0.25">
      <c r="A1454" s="10"/>
      <c r="B1454" s="10"/>
      <c r="C1454" s="10"/>
      <c r="D1454" s="30"/>
      <c r="E1454" s="9" t="s">
        <v>7</v>
      </c>
      <c r="F1454" s="22"/>
      <c r="G1454" s="11"/>
      <c r="H1454" s="11"/>
      <c r="I1454" s="11"/>
      <c r="J1454" s="12">
        <f>OR(F1454&lt;&gt;0,G1454&lt;&gt;0,H1454&lt;&gt;0,I1454&lt;&gt;0)*(F1454 + (F1454 = 0))*(G1454 + (G1454 = 0))*(H1454 + (H1454 = 0))*(I1454 + (I1454 = 0))</f>
        <v>0</v>
      </c>
      <c r="K1454" s="10"/>
      <c r="L1454" s="10"/>
      <c r="M1454" s="10"/>
    </row>
    <row r="1455" spans="1:13" x14ac:dyDescent="0.25">
      <c r="A1455" s="10"/>
      <c r="B1455" s="10"/>
      <c r="C1455" s="10"/>
      <c r="D1455" s="30"/>
      <c r="E1455" s="9" t="s">
        <v>7</v>
      </c>
      <c r="F1455" s="22"/>
      <c r="G1455" s="11"/>
      <c r="H1455" s="11"/>
      <c r="I1455" s="11"/>
      <c r="J1455" s="12">
        <f>OR(F1455&lt;&gt;0,G1455&lt;&gt;0,H1455&lt;&gt;0,I1455&lt;&gt;0)*(F1455 + (F1455 = 0))*(G1455 + (G1455 = 0))*(H1455 + (H1455 = 0))*(I1455 + (I1455 = 0))</f>
        <v>0</v>
      </c>
      <c r="K1455" s="10"/>
      <c r="L1455" s="10"/>
      <c r="M1455" s="10"/>
    </row>
    <row r="1456" spans="1:13" x14ac:dyDescent="0.25">
      <c r="A1456" s="10"/>
      <c r="B1456" s="10"/>
      <c r="C1456" s="10"/>
      <c r="D1456" s="30"/>
      <c r="E1456" s="10"/>
      <c r="F1456" s="10"/>
      <c r="G1456" s="10"/>
      <c r="H1456" s="10"/>
      <c r="I1456" s="10"/>
      <c r="J1456" s="14" t="s">
        <v>1105</v>
      </c>
      <c r="K1456" s="16">
        <f>SUM(J1450:J1455)*1</f>
        <v>1</v>
      </c>
      <c r="L1456" s="16">
        <f>M1434+M1436+M1438+M1440+M1442+M1444+M1446+M1448</f>
        <v>211.59</v>
      </c>
      <c r="M1456" s="16">
        <f>ROUND(K1456*L1456,2)</f>
        <v>211.59</v>
      </c>
    </row>
    <row r="1457" spans="1:13" ht="0.95" customHeight="1" x14ac:dyDescent="0.25">
      <c r="A1457" s="17"/>
      <c r="B1457" s="17"/>
      <c r="C1457" s="17"/>
      <c r="D1457" s="31"/>
      <c r="E1457" s="17"/>
      <c r="F1457" s="17"/>
      <c r="G1457" s="17"/>
      <c r="H1457" s="17"/>
      <c r="I1457" s="17"/>
      <c r="J1457" s="17"/>
      <c r="K1457" s="17"/>
      <c r="L1457" s="17"/>
      <c r="M1457" s="17"/>
    </row>
    <row r="1458" spans="1:13" ht="22.5" x14ac:dyDescent="0.25">
      <c r="A1458" s="8" t="s">
        <v>1106</v>
      </c>
      <c r="B1458" s="9" t="s">
        <v>10</v>
      </c>
      <c r="C1458" s="9" t="s">
        <v>108</v>
      </c>
      <c r="D1458" s="13" t="s">
        <v>1107</v>
      </c>
      <c r="E1458" s="10"/>
      <c r="F1458" s="10"/>
      <c r="G1458" s="10"/>
      <c r="H1458" s="10"/>
      <c r="I1458" s="10"/>
      <c r="J1458" s="10"/>
      <c r="K1458" s="12">
        <f>K1472</f>
        <v>1</v>
      </c>
      <c r="L1458" s="12">
        <f>L1472</f>
        <v>79.290000000000006</v>
      </c>
      <c r="M1458" s="12">
        <f>M1472</f>
        <v>79.290000000000006</v>
      </c>
    </row>
    <row r="1459" spans="1:13" ht="56.25" x14ac:dyDescent="0.25">
      <c r="A1459" s="10"/>
      <c r="B1459" s="10"/>
      <c r="C1459" s="10"/>
      <c r="D1459" s="13" t="s">
        <v>1108</v>
      </c>
      <c r="E1459" s="10"/>
      <c r="F1459" s="10"/>
      <c r="G1459" s="10"/>
      <c r="H1459" s="10"/>
      <c r="I1459" s="10"/>
      <c r="J1459" s="10"/>
      <c r="K1459" s="10"/>
      <c r="L1459" s="10"/>
      <c r="M1459" s="10"/>
    </row>
    <row r="1460" spans="1:13" x14ac:dyDescent="0.25">
      <c r="A1460" s="9" t="s">
        <v>1095</v>
      </c>
      <c r="B1460" s="9" t="s">
        <v>37</v>
      </c>
      <c r="C1460" s="9" t="s">
        <v>38</v>
      </c>
      <c r="D1460" s="13" t="s">
        <v>1096</v>
      </c>
      <c r="E1460" s="10"/>
      <c r="F1460" s="10"/>
      <c r="G1460" s="10"/>
      <c r="H1460" s="10"/>
      <c r="I1460" s="10"/>
      <c r="J1460" s="10"/>
      <c r="K1460" s="21">
        <v>0.23400000000000001</v>
      </c>
      <c r="L1460" s="11">
        <v>13.15</v>
      </c>
      <c r="M1460" s="12">
        <f>ROUND(K1460*L1460,2)</f>
        <v>3.08</v>
      </c>
    </row>
    <row r="1461" spans="1:13" x14ac:dyDescent="0.25">
      <c r="A1461" s="10"/>
      <c r="B1461" s="10"/>
      <c r="C1461" s="10"/>
      <c r="D1461" s="13" t="s">
        <v>1096</v>
      </c>
      <c r="E1461" s="10"/>
      <c r="F1461" s="10"/>
      <c r="G1461" s="10"/>
      <c r="H1461" s="10"/>
      <c r="I1461" s="10"/>
      <c r="J1461" s="10"/>
      <c r="K1461" s="10"/>
      <c r="L1461" s="10"/>
      <c r="M1461" s="10"/>
    </row>
    <row r="1462" spans="1:13" x14ac:dyDescent="0.25">
      <c r="A1462" s="9" t="s">
        <v>1093</v>
      </c>
      <c r="B1462" s="9" t="s">
        <v>37</v>
      </c>
      <c r="C1462" s="9" t="s">
        <v>38</v>
      </c>
      <c r="D1462" s="13" t="s">
        <v>1094</v>
      </c>
      <c r="E1462" s="10"/>
      <c r="F1462" s="10"/>
      <c r="G1462" s="10"/>
      <c r="H1462" s="10"/>
      <c r="I1462" s="10"/>
      <c r="J1462" s="10"/>
      <c r="K1462" s="21">
        <v>0.23400000000000001</v>
      </c>
      <c r="L1462" s="11">
        <v>11.83</v>
      </c>
      <c r="M1462" s="12">
        <f>ROUND(K1462*L1462,2)</f>
        <v>2.77</v>
      </c>
    </row>
    <row r="1463" spans="1:13" x14ac:dyDescent="0.25">
      <c r="A1463" s="10"/>
      <c r="B1463" s="10"/>
      <c r="C1463" s="10"/>
      <c r="D1463" s="13" t="s">
        <v>1094</v>
      </c>
      <c r="E1463" s="10"/>
      <c r="F1463" s="10"/>
      <c r="G1463" s="10"/>
      <c r="H1463" s="10"/>
      <c r="I1463" s="10"/>
      <c r="J1463" s="10"/>
      <c r="K1463" s="10"/>
      <c r="L1463" s="10"/>
      <c r="M1463" s="10"/>
    </row>
    <row r="1464" spans="1:13" ht="22.5" x14ac:dyDescent="0.25">
      <c r="A1464" s="9" t="s">
        <v>1109</v>
      </c>
      <c r="B1464" s="9" t="s">
        <v>30</v>
      </c>
      <c r="C1464" s="9" t="s">
        <v>108</v>
      </c>
      <c r="D1464" s="13" t="s">
        <v>1110</v>
      </c>
      <c r="E1464" s="10"/>
      <c r="F1464" s="10"/>
      <c r="G1464" s="10"/>
      <c r="H1464" s="10"/>
      <c r="I1464" s="10"/>
      <c r="J1464" s="10"/>
      <c r="K1464" s="21">
        <v>1</v>
      </c>
      <c r="L1464" s="11">
        <v>73.44</v>
      </c>
      <c r="M1464" s="12">
        <f>ROUND(K1464*L1464,2)</f>
        <v>73.44</v>
      </c>
    </row>
    <row r="1465" spans="1:13" ht="22.5" x14ac:dyDescent="0.25">
      <c r="A1465" s="10"/>
      <c r="B1465" s="10"/>
      <c r="C1465" s="10"/>
      <c r="D1465" s="13" t="s">
        <v>1111</v>
      </c>
      <c r="E1465" s="10"/>
      <c r="F1465" s="10"/>
      <c r="G1465" s="10"/>
      <c r="H1465" s="10"/>
      <c r="I1465" s="10"/>
      <c r="J1465" s="10"/>
      <c r="K1465" s="10"/>
      <c r="L1465" s="10"/>
      <c r="M1465" s="10"/>
    </row>
    <row r="1466" spans="1:13" x14ac:dyDescent="0.25">
      <c r="A1466" s="10"/>
      <c r="B1466" s="10"/>
      <c r="C1466" s="10"/>
      <c r="D1466" s="30"/>
      <c r="E1466" s="9" t="s">
        <v>690</v>
      </c>
      <c r="F1466" s="22"/>
      <c r="G1466" s="11"/>
      <c r="H1466" s="11"/>
      <c r="I1466" s="11"/>
      <c r="J1466" s="12">
        <f>OR(F1466&lt;&gt;0,G1466&lt;&gt;0,H1466&lt;&gt;0,I1466&lt;&gt;0)*(F1466 + (F1466 = 0))*(G1466 + (G1466 = 0))*(H1466 + (H1466 = 0))*(I1466 + (I1466 = 0))</f>
        <v>0</v>
      </c>
      <c r="K1466" s="10"/>
      <c r="L1466" s="10"/>
      <c r="M1466" s="10"/>
    </row>
    <row r="1467" spans="1:13" x14ac:dyDescent="0.25">
      <c r="A1467" s="10"/>
      <c r="B1467" s="10"/>
      <c r="C1467" s="10"/>
      <c r="D1467" s="30"/>
      <c r="E1467" s="9" t="s">
        <v>660</v>
      </c>
      <c r="F1467" s="22">
        <v>1</v>
      </c>
      <c r="G1467" s="11">
        <v>0</v>
      </c>
      <c r="H1467" s="11">
        <v>0</v>
      </c>
      <c r="I1467" s="11">
        <v>0</v>
      </c>
      <c r="J1467" s="12">
        <f>OR(F1467&lt;&gt;0,G1467&lt;&gt;0,H1467&lt;&gt;0,I1467&lt;&gt;0)*(F1467 + (F1467 = 0))*(G1467 + (G1467 = 0))*(H1467 + (H1467 = 0))*(I1467 + (I1467 = 0))</f>
        <v>1</v>
      </c>
      <c r="K1467" s="10"/>
      <c r="L1467" s="10"/>
      <c r="M1467" s="10"/>
    </row>
    <row r="1468" spans="1:13" x14ac:dyDescent="0.25">
      <c r="A1468" s="10"/>
      <c r="B1468" s="10"/>
      <c r="C1468" s="10"/>
      <c r="D1468" s="30"/>
      <c r="E1468" s="9" t="s">
        <v>691</v>
      </c>
      <c r="F1468" s="22"/>
      <c r="G1468" s="11"/>
      <c r="H1468" s="11"/>
      <c r="I1468" s="11"/>
      <c r="J1468" s="12">
        <f>OR(F1468&lt;&gt;0,G1468&lt;&gt;0,H1468&lt;&gt;0,I1468&lt;&gt;0)*(F1468 + (F1468 = 0))*(G1468 + (G1468 = 0))*(H1468 + (H1468 = 0))*(I1468 + (I1468 = 0))</f>
        <v>0</v>
      </c>
      <c r="K1468" s="10"/>
      <c r="L1468" s="10"/>
      <c r="M1468" s="10"/>
    </row>
    <row r="1469" spans="1:13" x14ac:dyDescent="0.25">
      <c r="A1469" s="10"/>
      <c r="B1469" s="10"/>
      <c r="C1469" s="10"/>
      <c r="D1469" s="30"/>
      <c r="E1469" s="9" t="s">
        <v>675</v>
      </c>
      <c r="F1469" s="22"/>
      <c r="G1469" s="11"/>
      <c r="H1469" s="11"/>
      <c r="I1469" s="11"/>
      <c r="J1469" s="12">
        <f>OR(F1469&lt;&gt;0,G1469&lt;&gt;0,H1469&lt;&gt;0,I1469&lt;&gt;0)*(F1469 + (F1469 = 0))*(G1469 + (G1469 = 0))*(H1469 + (H1469 = 0))*(I1469 + (I1469 = 0))</f>
        <v>0</v>
      </c>
      <c r="K1469" s="10"/>
      <c r="L1469" s="10"/>
      <c r="M1469" s="10"/>
    </row>
    <row r="1470" spans="1:13" x14ac:dyDescent="0.25">
      <c r="A1470" s="10"/>
      <c r="B1470" s="10"/>
      <c r="C1470" s="10"/>
      <c r="D1470" s="30"/>
      <c r="E1470" s="9" t="s">
        <v>7</v>
      </c>
      <c r="F1470" s="22"/>
      <c r="G1470" s="11"/>
      <c r="H1470" s="11"/>
      <c r="I1470" s="11"/>
      <c r="J1470" s="12">
        <f>OR(F1470&lt;&gt;0,G1470&lt;&gt;0,H1470&lt;&gt;0,I1470&lt;&gt;0)*(F1470 + (F1470 = 0))*(G1470 + (G1470 = 0))*(H1470 + (H1470 = 0))*(I1470 + (I1470 = 0))</f>
        <v>0</v>
      </c>
      <c r="K1470" s="10"/>
      <c r="L1470" s="10"/>
      <c r="M1470" s="10"/>
    </row>
    <row r="1471" spans="1:13" x14ac:dyDescent="0.25">
      <c r="A1471" s="10"/>
      <c r="B1471" s="10"/>
      <c r="C1471" s="10"/>
      <c r="D1471" s="30"/>
      <c r="E1471" s="9" t="s">
        <v>7</v>
      </c>
      <c r="F1471" s="22"/>
      <c r="G1471" s="11"/>
      <c r="H1471" s="11"/>
      <c r="I1471" s="11"/>
      <c r="J1471" s="12">
        <f>OR(F1471&lt;&gt;0,G1471&lt;&gt;0,H1471&lt;&gt;0,I1471&lt;&gt;0)*(F1471 + (F1471 = 0))*(G1471 + (G1471 = 0))*(H1471 + (H1471 = 0))*(I1471 + (I1471 = 0))</f>
        <v>0</v>
      </c>
      <c r="K1471" s="10"/>
      <c r="L1471" s="10"/>
      <c r="M1471" s="10"/>
    </row>
    <row r="1472" spans="1:13" x14ac:dyDescent="0.25">
      <c r="A1472" s="10"/>
      <c r="B1472" s="10"/>
      <c r="C1472" s="10"/>
      <c r="D1472" s="30"/>
      <c r="E1472" s="10"/>
      <c r="F1472" s="10"/>
      <c r="G1472" s="10"/>
      <c r="H1472" s="10"/>
      <c r="I1472" s="10"/>
      <c r="J1472" s="14" t="s">
        <v>1112</v>
      </c>
      <c r="K1472" s="16">
        <f>SUM(J1466:J1471)*1</f>
        <v>1</v>
      </c>
      <c r="L1472" s="16">
        <f>M1460+M1462+M1464</f>
        <v>79.290000000000006</v>
      </c>
      <c r="M1472" s="16">
        <f>ROUND(K1472*L1472,2)</f>
        <v>79.290000000000006</v>
      </c>
    </row>
    <row r="1473" spans="1:13" ht="0.95" customHeight="1" x14ac:dyDescent="0.25">
      <c r="A1473" s="17"/>
      <c r="B1473" s="17"/>
      <c r="C1473" s="17"/>
      <c r="D1473" s="31"/>
      <c r="E1473" s="17"/>
      <c r="F1473" s="17"/>
      <c r="G1473" s="17"/>
      <c r="H1473" s="17"/>
      <c r="I1473" s="17"/>
      <c r="J1473" s="17"/>
      <c r="K1473" s="17"/>
      <c r="L1473" s="17"/>
      <c r="M1473" s="17"/>
    </row>
    <row r="1474" spans="1:13" ht="22.5" x14ac:dyDescent="0.25">
      <c r="A1474" s="8" t="s">
        <v>1113</v>
      </c>
      <c r="B1474" s="9" t="s">
        <v>10</v>
      </c>
      <c r="C1474" s="9" t="s">
        <v>108</v>
      </c>
      <c r="D1474" s="13" t="s">
        <v>1114</v>
      </c>
      <c r="E1474" s="10"/>
      <c r="F1474" s="10"/>
      <c r="G1474" s="10"/>
      <c r="H1474" s="10"/>
      <c r="I1474" s="10"/>
      <c r="J1474" s="10"/>
      <c r="K1474" s="12">
        <f>K1488</f>
        <v>1</v>
      </c>
      <c r="L1474" s="12">
        <f>L1488</f>
        <v>18.16</v>
      </c>
      <c r="M1474" s="12">
        <f>M1488</f>
        <v>18.16</v>
      </c>
    </row>
    <row r="1475" spans="1:13" ht="67.5" x14ac:dyDescent="0.25">
      <c r="A1475" s="10"/>
      <c r="B1475" s="10"/>
      <c r="C1475" s="10"/>
      <c r="D1475" s="13" t="s">
        <v>1115</v>
      </c>
      <c r="E1475" s="10"/>
      <c r="F1475" s="10"/>
      <c r="G1475" s="10"/>
      <c r="H1475" s="10"/>
      <c r="I1475" s="10"/>
      <c r="J1475" s="10"/>
      <c r="K1475" s="10"/>
      <c r="L1475" s="10"/>
      <c r="M1475" s="10"/>
    </row>
    <row r="1476" spans="1:13" ht="22.5" x14ac:dyDescent="0.25">
      <c r="A1476" s="9" t="s">
        <v>1116</v>
      </c>
      <c r="B1476" s="9" t="s">
        <v>30</v>
      </c>
      <c r="C1476" s="9" t="s">
        <v>108</v>
      </c>
      <c r="D1476" s="13" t="s">
        <v>1117</v>
      </c>
      <c r="E1476" s="10"/>
      <c r="F1476" s="10"/>
      <c r="G1476" s="10"/>
      <c r="H1476" s="10"/>
      <c r="I1476" s="10"/>
      <c r="J1476" s="10"/>
      <c r="K1476" s="21">
        <v>1</v>
      </c>
      <c r="L1476" s="11">
        <v>10.82</v>
      </c>
      <c r="M1476" s="12">
        <f>ROUND(K1476*L1476,2)</f>
        <v>10.82</v>
      </c>
    </row>
    <row r="1477" spans="1:13" ht="67.5" x14ac:dyDescent="0.25">
      <c r="A1477" s="10"/>
      <c r="B1477" s="10"/>
      <c r="C1477" s="10"/>
      <c r="D1477" s="13" t="s">
        <v>1118</v>
      </c>
      <c r="E1477" s="10"/>
      <c r="F1477" s="10"/>
      <c r="G1477" s="10"/>
      <c r="H1477" s="10"/>
      <c r="I1477" s="10"/>
      <c r="J1477" s="10"/>
      <c r="K1477" s="10"/>
      <c r="L1477" s="10"/>
      <c r="M1477" s="10"/>
    </row>
    <row r="1478" spans="1:13" x14ac:dyDescent="0.25">
      <c r="A1478" s="9" t="s">
        <v>696</v>
      </c>
      <c r="B1478" s="9" t="s">
        <v>37</v>
      </c>
      <c r="C1478" s="9" t="s">
        <v>38</v>
      </c>
      <c r="D1478" s="13" t="s">
        <v>360</v>
      </c>
      <c r="E1478" s="10"/>
      <c r="F1478" s="10"/>
      <c r="G1478" s="10"/>
      <c r="H1478" s="10"/>
      <c r="I1478" s="10"/>
      <c r="J1478" s="10"/>
      <c r="K1478" s="21">
        <v>0.19700000000000001</v>
      </c>
      <c r="L1478" s="11">
        <v>19.25</v>
      </c>
      <c r="M1478" s="12">
        <f>ROUND(K1478*L1478,2)</f>
        <v>3.79</v>
      </c>
    </row>
    <row r="1479" spans="1:13" x14ac:dyDescent="0.25">
      <c r="A1479" s="10"/>
      <c r="B1479" s="10"/>
      <c r="C1479" s="10"/>
      <c r="D1479" s="13" t="s">
        <v>360</v>
      </c>
      <c r="E1479" s="10"/>
      <c r="F1479" s="10"/>
      <c r="G1479" s="10"/>
      <c r="H1479" s="10"/>
      <c r="I1479" s="10"/>
      <c r="J1479" s="10"/>
      <c r="K1479" s="10"/>
      <c r="L1479" s="10"/>
      <c r="M1479" s="10"/>
    </row>
    <row r="1480" spans="1:13" x14ac:dyDescent="0.25">
      <c r="A1480" s="9" t="s">
        <v>697</v>
      </c>
      <c r="B1480" s="9" t="s">
        <v>37</v>
      </c>
      <c r="C1480" s="9" t="s">
        <v>38</v>
      </c>
      <c r="D1480" s="13" t="s">
        <v>362</v>
      </c>
      <c r="E1480" s="10"/>
      <c r="F1480" s="10"/>
      <c r="G1480" s="10"/>
      <c r="H1480" s="10"/>
      <c r="I1480" s="10"/>
      <c r="J1480" s="10"/>
      <c r="K1480" s="21">
        <v>0.19700000000000001</v>
      </c>
      <c r="L1480" s="11">
        <v>18.010000000000002</v>
      </c>
      <c r="M1480" s="12">
        <f>ROUND(K1480*L1480,2)</f>
        <v>3.55</v>
      </c>
    </row>
    <row r="1481" spans="1:13" x14ac:dyDescent="0.25">
      <c r="A1481" s="10"/>
      <c r="B1481" s="10"/>
      <c r="C1481" s="10"/>
      <c r="D1481" s="13" t="s">
        <v>362</v>
      </c>
      <c r="E1481" s="10"/>
      <c r="F1481" s="10"/>
      <c r="G1481" s="10"/>
      <c r="H1481" s="10"/>
      <c r="I1481" s="10"/>
      <c r="J1481" s="10"/>
      <c r="K1481" s="10"/>
      <c r="L1481" s="10"/>
      <c r="M1481" s="10"/>
    </row>
    <row r="1482" spans="1:13" x14ac:dyDescent="0.25">
      <c r="A1482" s="10"/>
      <c r="B1482" s="10"/>
      <c r="C1482" s="10"/>
      <c r="D1482" s="30"/>
      <c r="E1482" s="9" t="s">
        <v>690</v>
      </c>
      <c r="F1482" s="22"/>
      <c r="G1482" s="11"/>
      <c r="H1482" s="11"/>
      <c r="I1482" s="11"/>
      <c r="J1482" s="12">
        <f>OR(F1482&lt;&gt;0,G1482&lt;&gt;0,H1482&lt;&gt;0,I1482&lt;&gt;0)*(F1482 + (F1482 = 0))*(G1482 + (G1482 = 0))*(H1482 + (H1482 = 0))*(I1482 + (I1482 = 0))</f>
        <v>0</v>
      </c>
      <c r="K1482" s="10"/>
      <c r="L1482" s="10"/>
      <c r="M1482" s="10"/>
    </row>
    <row r="1483" spans="1:13" x14ac:dyDescent="0.25">
      <c r="A1483" s="10"/>
      <c r="B1483" s="10"/>
      <c r="C1483" s="10"/>
      <c r="D1483" s="30"/>
      <c r="E1483" s="9" t="s">
        <v>660</v>
      </c>
      <c r="F1483" s="22">
        <v>1</v>
      </c>
      <c r="G1483" s="11">
        <v>0</v>
      </c>
      <c r="H1483" s="11">
        <v>0</v>
      </c>
      <c r="I1483" s="11">
        <v>0</v>
      </c>
      <c r="J1483" s="12">
        <f>OR(F1483&lt;&gt;0,G1483&lt;&gt;0,H1483&lt;&gt;0,I1483&lt;&gt;0)*(F1483 + (F1483 = 0))*(G1483 + (G1483 = 0))*(H1483 + (H1483 = 0))*(I1483 + (I1483 = 0))</f>
        <v>1</v>
      </c>
      <c r="K1483" s="10"/>
      <c r="L1483" s="10"/>
      <c r="M1483" s="10"/>
    </row>
    <row r="1484" spans="1:13" x14ac:dyDescent="0.25">
      <c r="A1484" s="10"/>
      <c r="B1484" s="10"/>
      <c r="C1484" s="10"/>
      <c r="D1484" s="30"/>
      <c r="E1484" s="9" t="s">
        <v>691</v>
      </c>
      <c r="F1484" s="22"/>
      <c r="G1484" s="11"/>
      <c r="H1484" s="11"/>
      <c r="I1484" s="11"/>
      <c r="J1484" s="12">
        <f>OR(F1484&lt;&gt;0,G1484&lt;&gt;0,H1484&lt;&gt;0,I1484&lt;&gt;0)*(F1484 + (F1484 = 0))*(G1484 + (G1484 = 0))*(H1484 + (H1484 = 0))*(I1484 + (I1484 = 0))</f>
        <v>0</v>
      </c>
      <c r="K1484" s="10"/>
      <c r="L1484" s="10"/>
      <c r="M1484" s="10"/>
    </row>
    <row r="1485" spans="1:13" x14ac:dyDescent="0.25">
      <c r="A1485" s="10"/>
      <c r="B1485" s="10"/>
      <c r="C1485" s="10"/>
      <c r="D1485" s="30"/>
      <c r="E1485" s="9" t="s">
        <v>675</v>
      </c>
      <c r="F1485" s="22"/>
      <c r="G1485" s="11"/>
      <c r="H1485" s="11"/>
      <c r="I1485" s="11"/>
      <c r="J1485" s="12">
        <f>OR(F1485&lt;&gt;0,G1485&lt;&gt;0,H1485&lt;&gt;0,I1485&lt;&gt;0)*(F1485 + (F1485 = 0))*(G1485 + (G1485 = 0))*(H1485 + (H1485 = 0))*(I1485 + (I1485 = 0))</f>
        <v>0</v>
      </c>
      <c r="K1485" s="10"/>
      <c r="L1485" s="10"/>
      <c r="M1485" s="10"/>
    </row>
    <row r="1486" spans="1:13" x14ac:dyDescent="0.25">
      <c r="A1486" s="10"/>
      <c r="B1486" s="10"/>
      <c r="C1486" s="10"/>
      <c r="D1486" s="30"/>
      <c r="E1486" s="9" t="s">
        <v>7</v>
      </c>
      <c r="F1486" s="22"/>
      <c r="G1486" s="11"/>
      <c r="H1486" s="11"/>
      <c r="I1486" s="11"/>
      <c r="J1486" s="12">
        <f>OR(F1486&lt;&gt;0,G1486&lt;&gt;0,H1486&lt;&gt;0,I1486&lt;&gt;0)*(F1486 + (F1486 = 0))*(G1486 + (G1486 = 0))*(H1486 + (H1486 = 0))*(I1486 + (I1486 = 0))</f>
        <v>0</v>
      </c>
      <c r="K1486" s="10"/>
      <c r="L1486" s="10"/>
      <c r="M1486" s="10"/>
    </row>
    <row r="1487" spans="1:13" x14ac:dyDescent="0.25">
      <c r="A1487" s="10"/>
      <c r="B1487" s="10"/>
      <c r="C1487" s="10"/>
      <c r="D1487" s="30"/>
      <c r="E1487" s="9" t="s">
        <v>7</v>
      </c>
      <c r="F1487" s="22"/>
      <c r="G1487" s="11"/>
      <c r="H1487" s="11"/>
      <c r="I1487" s="11"/>
      <c r="J1487" s="12">
        <f>OR(F1487&lt;&gt;0,G1487&lt;&gt;0,H1487&lt;&gt;0,I1487&lt;&gt;0)*(F1487 + (F1487 = 0))*(G1487 + (G1487 = 0))*(H1487 + (H1487 = 0))*(I1487 + (I1487 = 0))</f>
        <v>0</v>
      </c>
      <c r="K1487" s="10"/>
      <c r="L1487" s="10"/>
      <c r="M1487" s="10"/>
    </row>
    <row r="1488" spans="1:13" x14ac:dyDescent="0.25">
      <c r="A1488" s="10"/>
      <c r="B1488" s="10"/>
      <c r="C1488" s="10"/>
      <c r="D1488" s="30"/>
      <c r="E1488" s="10"/>
      <c r="F1488" s="10"/>
      <c r="G1488" s="10"/>
      <c r="H1488" s="10"/>
      <c r="I1488" s="10"/>
      <c r="J1488" s="14" t="s">
        <v>1119</v>
      </c>
      <c r="K1488" s="16">
        <f>SUM(J1482:J1487)*1</f>
        <v>1</v>
      </c>
      <c r="L1488" s="16">
        <f>M1476+M1478+M1480</f>
        <v>18.16</v>
      </c>
      <c r="M1488" s="16">
        <f>ROUND(K1488*L1488,2)</f>
        <v>18.16</v>
      </c>
    </row>
    <row r="1489" spans="1:13" ht="0.95" customHeight="1" x14ac:dyDescent="0.25">
      <c r="A1489" s="17"/>
      <c r="B1489" s="17"/>
      <c r="C1489" s="17"/>
      <c r="D1489" s="31"/>
      <c r="E1489" s="17"/>
      <c r="F1489" s="17"/>
      <c r="G1489" s="17"/>
      <c r="H1489" s="17"/>
      <c r="I1489" s="17"/>
      <c r="J1489" s="17"/>
      <c r="K1489" s="17"/>
      <c r="L1489" s="17"/>
      <c r="M1489" s="17"/>
    </row>
    <row r="1490" spans="1:13" ht="22.5" x14ac:dyDescent="0.25">
      <c r="A1490" s="8" t="s">
        <v>1120</v>
      </c>
      <c r="B1490" s="9" t="s">
        <v>10</v>
      </c>
      <c r="C1490" s="9" t="s">
        <v>108</v>
      </c>
      <c r="D1490" s="13" t="s">
        <v>1121</v>
      </c>
      <c r="E1490" s="10"/>
      <c r="F1490" s="10"/>
      <c r="G1490" s="10"/>
      <c r="H1490" s="10"/>
      <c r="I1490" s="10"/>
      <c r="J1490" s="10"/>
      <c r="K1490" s="12">
        <f>K1500</f>
        <v>1</v>
      </c>
      <c r="L1490" s="12">
        <f>L1500</f>
        <v>374.6</v>
      </c>
      <c r="M1490" s="12">
        <f>M1500</f>
        <v>374.6</v>
      </c>
    </row>
    <row r="1491" spans="1:13" ht="45" x14ac:dyDescent="0.25">
      <c r="A1491" s="10"/>
      <c r="B1491" s="10"/>
      <c r="C1491" s="10"/>
      <c r="D1491" s="13" t="s">
        <v>1122</v>
      </c>
      <c r="E1491" s="10"/>
      <c r="F1491" s="10"/>
      <c r="G1491" s="10"/>
      <c r="H1491" s="10"/>
      <c r="I1491" s="10"/>
      <c r="J1491" s="10"/>
      <c r="K1491" s="10"/>
      <c r="L1491" s="10"/>
      <c r="M1491" s="10"/>
    </row>
    <row r="1492" spans="1:13" ht="22.5" x14ac:dyDescent="0.25">
      <c r="A1492" s="9" t="s">
        <v>1123</v>
      </c>
      <c r="B1492" s="9" t="s">
        <v>30</v>
      </c>
      <c r="C1492" s="9" t="s">
        <v>108</v>
      </c>
      <c r="D1492" s="13" t="s">
        <v>1124</v>
      </c>
      <c r="E1492" s="10"/>
      <c r="F1492" s="10"/>
      <c r="G1492" s="10"/>
      <c r="H1492" s="10"/>
      <c r="I1492" s="10"/>
      <c r="J1492" s="10"/>
      <c r="K1492" s="21">
        <v>1</v>
      </c>
      <c r="L1492" s="11">
        <v>374.6</v>
      </c>
      <c r="M1492" s="12">
        <f>ROUND(K1492*L1492,2)</f>
        <v>374.6</v>
      </c>
    </row>
    <row r="1493" spans="1:13" ht="22.5" x14ac:dyDescent="0.25">
      <c r="A1493" s="10"/>
      <c r="B1493" s="10"/>
      <c r="C1493" s="10"/>
      <c r="D1493" s="13" t="s">
        <v>1125</v>
      </c>
      <c r="E1493" s="10"/>
      <c r="F1493" s="10"/>
      <c r="G1493" s="10"/>
      <c r="H1493" s="10"/>
      <c r="I1493" s="10"/>
      <c r="J1493" s="10"/>
      <c r="K1493" s="10"/>
      <c r="L1493" s="10"/>
      <c r="M1493" s="10"/>
    </row>
    <row r="1494" spans="1:13" x14ac:dyDescent="0.25">
      <c r="A1494" s="10"/>
      <c r="B1494" s="10"/>
      <c r="C1494" s="10"/>
      <c r="D1494" s="30"/>
      <c r="E1494" s="9" t="s">
        <v>690</v>
      </c>
      <c r="F1494" s="22"/>
      <c r="G1494" s="11"/>
      <c r="H1494" s="11"/>
      <c r="I1494" s="11"/>
      <c r="J1494" s="12">
        <f>OR(F1494&lt;&gt;0,G1494&lt;&gt;0,H1494&lt;&gt;0,I1494&lt;&gt;0)*(F1494 + (F1494 = 0))*(G1494 + (G1494 = 0))*(H1494 + (H1494 = 0))*(I1494 + (I1494 = 0))</f>
        <v>0</v>
      </c>
      <c r="K1494" s="10"/>
      <c r="L1494" s="10"/>
      <c r="M1494" s="10"/>
    </row>
    <row r="1495" spans="1:13" x14ac:dyDescent="0.25">
      <c r="A1495" s="10"/>
      <c r="B1495" s="10"/>
      <c r="C1495" s="10"/>
      <c r="D1495" s="30"/>
      <c r="E1495" s="9" t="s">
        <v>660</v>
      </c>
      <c r="F1495" s="22"/>
      <c r="G1495" s="11"/>
      <c r="H1495" s="11"/>
      <c r="I1495" s="11"/>
      <c r="J1495" s="12">
        <f>OR(F1495&lt;&gt;0,G1495&lt;&gt;0,H1495&lt;&gt;0,I1495&lt;&gt;0)*(F1495 + (F1495 = 0))*(G1495 + (G1495 = 0))*(H1495 + (H1495 = 0))*(I1495 + (I1495 = 0))</f>
        <v>0</v>
      </c>
      <c r="K1495" s="10"/>
      <c r="L1495" s="10"/>
      <c r="M1495" s="10"/>
    </row>
    <row r="1496" spans="1:13" x14ac:dyDescent="0.25">
      <c r="A1496" s="10"/>
      <c r="B1496" s="10"/>
      <c r="C1496" s="10"/>
      <c r="D1496" s="30"/>
      <c r="E1496" s="9" t="s">
        <v>691</v>
      </c>
      <c r="F1496" s="22"/>
      <c r="G1496" s="11"/>
      <c r="H1496" s="11"/>
      <c r="I1496" s="11"/>
      <c r="J1496" s="12">
        <f>OR(F1496&lt;&gt;0,G1496&lt;&gt;0,H1496&lt;&gt;0,I1496&lt;&gt;0)*(F1496 + (F1496 = 0))*(G1496 + (G1496 = 0))*(H1496 + (H1496 = 0))*(I1496 + (I1496 = 0))</f>
        <v>0</v>
      </c>
      <c r="K1496" s="10"/>
      <c r="L1496" s="10"/>
      <c r="M1496" s="10"/>
    </row>
    <row r="1497" spans="1:13" x14ac:dyDescent="0.25">
      <c r="A1497" s="10"/>
      <c r="B1497" s="10"/>
      <c r="C1497" s="10"/>
      <c r="D1497" s="30"/>
      <c r="E1497" s="9" t="s">
        <v>675</v>
      </c>
      <c r="F1497" s="22">
        <v>1</v>
      </c>
      <c r="G1497" s="11">
        <v>0</v>
      </c>
      <c r="H1497" s="11">
        <v>0</v>
      </c>
      <c r="I1497" s="11">
        <v>0</v>
      </c>
      <c r="J1497" s="12">
        <f>OR(F1497&lt;&gt;0,G1497&lt;&gt;0,H1497&lt;&gt;0,I1497&lt;&gt;0)*(F1497 + (F1497 = 0))*(G1497 + (G1497 = 0))*(H1497 + (H1497 = 0))*(I1497 + (I1497 = 0))</f>
        <v>1</v>
      </c>
      <c r="K1497" s="10"/>
      <c r="L1497" s="10"/>
      <c r="M1497" s="10"/>
    </row>
    <row r="1498" spans="1:13" x14ac:dyDescent="0.25">
      <c r="A1498" s="10"/>
      <c r="B1498" s="10"/>
      <c r="C1498" s="10"/>
      <c r="D1498" s="30"/>
      <c r="E1498" s="9" t="s">
        <v>7</v>
      </c>
      <c r="F1498" s="22"/>
      <c r="G1498" s="11"/>
      <c r="H1498" s="11"/>
      <c r="I1498" s="11"/>
      <c r="J1498" s="12">
        <f>OR(F1498&lt;&gt;0,G1498&lt;&gt;0,H1498&lt;&gt;0,I1498&lt;&gt;0)*(F1498 + (F1498 = 0))*(G1498 + (G1498 = 0))*(H1498 + (H1498 = 0))*(I1498 + (I1498 = 0))</f>
        <v>0</v>
      </c>
      <c r="K1498" s="10"/>
      <c r="L1498" s="10"/>
      <c r="M1498" s="10"/>
    </row>
    <row r="1499" spans="1:13" x14ac:dyDescent="0.25">
      <c r="A1499" s="10"/>
      <c r="B1499" s="10"/>
      <c r="C1499" s="10"/>
      <c r="D1499" s="30"/>
      <c r="E1499" s="9" t="s">
        <v>7</v>
      </c>
      <c r="F1499" s="22"/>
      <c r="G1499" s="11"/>
      <c r="H1499" s="11"/>
      <c r="I1499" s="11"/>
      <c r="J1499" s="12">
        <f>OR(F1499&lt;&gt;0,G1499&lt;&gt;0,H1499&lt;&gt;0,I1499&lt;&gt;0)*(F1499 + (F1499 = 0))*(G1499 + (G1499 = 0))*(H1499 + (H1499 = 0))*(I1499 + (I1499 = 0))</f>
        <v>0</v>
      </c>
      <c r="K1499" s="10"/>
      <c r="L1499" s="10"/>
      <c r="M1499" s="10"/>
    </row>
    <row r="1500" spans="1:13" x14ac:dyDescent="0.25">
      <c r="A1500" s="10"/>
      <c r="B1500" s="10"/>
      <c r="C1500" s="10"/>
      <c r="D1500" s="30"/>
      <c r="E1500" s="10"/>
      <c r="F1500" s="10"/>
      <c r="G1500" s="10"/>
      <c r="H1500" s="10"/>
      <c r="I1500" s="10"/>
      <c r="J1500" s="14" t="s">
        <v>1126</v>
      </c>
      <c r="K1500" s="16">
        <f>SUM(J1494:J1499)*1</f>
        <v>1</v>
      </c>
      <c r="L1500" s="16">
        <f>M1492</f>
        <v>374.6</v>
      </c>
      <c r="M1500" s="16">
        <f>ROUND(K1500*L1500,2)</f>
        <v>374.6</v>
      </c>
    </row>
    <row r="1501" spans="1:13" ht="0.95" customHeight="1" x14ac:dyDescent="0.25">
      <c r="A1501" s="17"/>
      <c r="B1501" s="17"/>
      <c r="C1501" s="17"/>
      <c r="D1501" s="31"/>
      <c r="E1501" s="17"/>
      <c r="F1501" s="17"/>
      <c r="G1501" s="17"/>
      <c r="H1501" s="17"/>
      <c r="I1501" s="17"/>
      <c r="J1501" s="17"/>
      <c r="K1501" s="17"/>
      <c r="L1501" s="17"/>
      <c r="M1501" s="17"/>
    </row>
    <row r="1502" spans="1:13" x14ac:dyDescent="0.25">
      <c r="A1502" s="10"/>
      <c r="B1502" s="10"/>
      <c r="C1502" s="10"/>
      <c r="D1502" s="30"/>
      <c r="E1502" s="10"/>
      <c r="F1502" s="10"/>
      <c r="G1502" s="10"/>
      <c r="H1502" s="10"/>
      <c r="I1502" s="10"/>
      <c r="J1502" s="14" t="s">
        <v>1127</v>
      </c>
      <c r="K1502" s="11">
        <v>1</v>
      </c>
      <c r="L1502" s="16">
        <f>M1320+M1330+M1340+M1350+M1360+M1370+M1380+M1390+M1400+M1416+M1432+M1458+M1474+M1490</f>
        <v>1952.23</v>
      </c>
      <c r="M1502" s="16">
        <f>ROUND(K1502*L1502,2)</f>
        <v>1952.23</v>
      </c>
    </row>
    <row r="1503" spans="1:13" ht="0.95" customHeight="1" x14ac:dyDescent="0.25">
      <c r="A1503" s="17"/>
      <c r="B1503" s="17"/>
      <c r="C1503" s="17"/>
      <c r="D1503" s="31"/>
      <c r="E1503" s="17"/>
      <c r="F1503" s="17"/>
      <c r="G1503" s="17"/>
      <c r="H1503" s="17"/>
      <c r="I1503" s="17"/>
      <c r="J1503" s="17"/>
      <c r="K1503" s="17"/>
      <c r="L1503" s="17"/>
      <c r="M1503" s="17"/>
    </row>
    <row r="1504" spans="1:13" x14ac:dyDescent="0.25">
      <c r="A1504" s="18" t="s">
        <v>1128</v>
      </c>
      <c r="B1504" s="18" t="s">
        <v>6</v>
      </c>
      <c r="C1504" s="18" t="s">
        <v>7</v>
      </c>
      <c r="D1504" s="32" t="s">
        <v>1129</v>
      </c>
      <c r="E1504" s="19"/>
      <c r="F1504" s="19"/>
      <c r="G1504" s="19"/>
      <c r="H1504" s="19"/>
      <c r="I1504" s="19"/>
      <c r="J1504" s="19"/>
      <c r="K1504" s="20">
        <f>K1527</f>
        <v>1</v>
      </c>
      <c r="L1504" s="20">
        <f>L1527</f>
        <v>1145.43</v>
      </c>
      <c r="M1504" s="20">
        <f>M1527</f>
        <v>1145.43</v>
      </c>
    </row>
    <row r="1505" spans="1:13" x14ac:dyDescent="0.25">
      <c r="A1505" s="8" t="s">
        <v>1130</v>
      </c>
      <c r="B1505" s="9" t="s">
        <v>10</v>
      </c>
      <c r="C1505" s="9" t="s">
        <v>108</v>
      </c>
      <c r="D1505" s="13" t="s">
        <v>1131</v>
      </c>
      <c r="E1505" s="10"/>
      <c r="F1505" s="10"/>
      <c r="G1505" s="10"/>
      <c r="H1505" s="10"/>
      <c r="I1505" s="10"/>
      <c r="J1505" s="10"/>
      <c r="K1505" s="12">
        <f>K1513</f>
        <v>3</v>
      </c>
      <c r="L1505" s="12">
        <f>L1513</f>
        <v>332.42</v>
      </c>
      <c r="M1505" s="12">
        <f>M1513</f>
        <v>997.26</v>
      </c>
    </row>
    <row r="1506" spans="1:13" ht="67.5" x14ac:dyDescent="0.25">
      <c r="A1506" s="10"/>
      <c r="B1506" s="10"/>
      <c r="C1506" s="10"/>
      <c r="D1506" s="13" t="s">
        <v>1132</v>
      </c>
      <c r="E1506" s="10"/>
      <c r="F1506" s="10"/>
      <c r="G1506" s="10"/>
      <c r="H1506" s="10"/>
      <c r="I1506" s="10"/>
      <c r="J1506" s="10"/>
      <c r="K1506" s="10"/>
      <c r="L1506" s="10"/>
      <c r="M1506" s="10"/>
    </row>
    <row r="1507" spans="1:13" x14ac:dyDescent="0.25">
      <c r="A1507" s="9" t="s">
        <v>1133</v>
      </c>
      <c r="B1507" s="9" t="s">
        <v>30</v>
      </c>
      <c r="C1507" s="9" t="s">
        <v>766</v>
      </c>
      <c r="D1507" s="13" t="s">
        <v>1134</v>
      </c>
      <c r="E1507" s="10"/>
      <c r="F1507" s="10"/>
      <c r="G1507" s="10"/>
      <c r="H1507" s="10"/>
      <c r="I1507" s="10"/>
      <c r="J1507" s="10"/>
      <c r="K1507" s="21">
        <v>1</v>
      </c>
      <c r="L1507" s="11">
        <v>319.38</v>
      </c>
      <c r="M1507" s="12">
        <f>ROUND(K1507*L1507,2)</f>
        <v>319.38</v>
      </c>
    </row>
    <row r="1508" spans="1:13" ht="67.5" x14ac:dyDescent="0.25">
      <c r="A1508" s="10"/>
      <c r="B1508" s="10"/>
      <c r="C1508" s="10"/>
      <c r="D1508" s="13" t="s">
        <v>1135</v>
      </c>
      <c r="E1508" s="10"/>
      <c r="F1508" s="10"/>
      <c r="G1508" s="10"/>
      <c r="H1508" s="10"/>
      <c r="I1508" s="10"/>
      <c r="J1508" s="10"/>
      <c r="K1508" s="10"/>
      <c r="L1508" s="10"/>
      <c r="M1508" s="10"/>
    </row>
    <row r="1509" spans="1:13" x14ac:dyDescent="0.25">
      <c r="A1509" s="9" t="s">
        <v>697</v>
      </c>
      <c r="B1509" s="9" t="s">
        <v>37</v>
      </c>
      <c r="C1509" s="9" t="s">
        <v>38</v>
      </c>
      <c r="D1509" s="13" t="s">
        <v>362</v>
      </c>
      <c r="E1509" s="10"/>
      <c r="F1509" s="10"/>
      <c r="G1509" s="10"/>
      <c r="H1509" s="10"/>
      <c r="I1509" s="10"/>
      <c r="J1509" s="10"/>
      <c r="K1509" s="21">
        <v>0.35</v>
      </c>
      <c r="L1509" s="11">
        <v>18.010000000000002</v>
      </c>
      <c r="M1509" s="12">
        <f>ROUND(K1509*L1509,2)</f>
        <v>6.3</v>
      </c>
    </row>
    <row r="1510" spans="1:13" x14ac:dyDescent="0.25">
      <c r="A1510" s="10"/>
      <c r="B1510" s="10"/>
      <c r="C1510" s="10"/>
      <c r="D1510" s="13" t="s">
        <v>362</v>
      </c>
      <c r="E1510" s="10"/>
      <c r="F1510" s="10"/>
      <c r="G1510" s="10"/>
      <c r="H1510" s="10"/>
      <c r="I1510" s="10"/>
      <c r="J1510" s="10"/>
      <c r="K1510" s="10"/>
      <c r="L1510" s="10"/>
      <c r="M1510" s="10"/>
    </row>
    <row r="1511" spans="1:13" x14ac:dyDescent="0.25">
      <c r="A1511" s="9" t="s">
        <v>696</v>
      </c>
      <c r="B1511" s="9" t="s">
        <v>37</v>
      </c>
      <c r="C1511" s="9" t="s">
        <v>38</v>
      </c>
      <c r="D1511" s="13" t="s">
        <v>360</v>
      </c>
      <c r="E1511" s="10"/>
      <c r="F1511" s="10"/>
      <c r="G1511" s="10"/>
      <c r="H1511" s="10"/>
      <c r="I1511" s="10"/>
      <c r="J1511" s="10"/>
      <c r="K1511" s="21">
        <v>0.35</v>
      </c>
      <c r="L1511" s="11">
        <v>19.25</v>
      </c>
      <c r="M1511" s="12">
        <f>ROUND(K1511*L1511,2)</f>
        <v>6.74</v>
      </c>
    </row>
    <row r="1512" spans="1:13" x14ac:dyDescent="0.25">
      <c r="A1512" s="10"/>
      <c r="B1512" s="10"/>
      <c r="C1512" s="10"/>
      <c r="D1512" s="13" t="s">
        <v>360</v>
      </c>
      <c r="E1512" s="10"/>
      <c r="F1512" s="10"/>
      <c r="G1512" s="10"/>
      <c r="H1512" s="10"/>
      <c r="I1512" s="10"/>
      <c r="J1512" s="10"/>
      <c r="K1512" s="10"/>
      <c r="L1512" s="10"/>
      <c r="M1512" s="10"/>
    </row>
    <row r="1513" spans="1:13" x14ac:dyDescent="0.25">
      <c r="A1513" s="10"/>
      <c r="B1513" s="10"/>
      <c r="C1513" s="10"/>
      <c r="D1513" s="30"/>
      <c r="E1513" s="10"/>
      <c r="F1513" s="10"/>
      <c r="G1513" s="10"/>
      <c r="H1513" s="10"/>
      <c r="I1513" s="10"/>
      <c r="J1513" s="14" t="s">
        <v>1136</v>
      </c>
      <c r="K1513" s="11">
        <v>3</v>
      </c>
      <c r="L1513" s="16">
        <f>M1507+M1509+M1511</f>
        <v>332.42</v>
      </c>
      <c r="M1513" s="16">
        <f>ROUND(K1513*L1513,2)</f>
        <v>997.26</v>
      </c>
    </row>
    <row r="1514" spans="1:13" ht="0.95" customHeight="1" x14ac:dyDescent="0.25">
      <c r="A1514" s="17"/>
      <c r="B1514" s="17"/>
      <c r="C1514" s="17"/>
      <c r="D1514" s="31"/>
      <c r="E1514" s="17"/>
      <c r="F1514" s="17"/>
      <c r="G1514" s="17"/>
      <c r="H1514" s="17"/>
      <c r="I1514" s="17"/>
      <c r="J1514" s="17"/>
      <c r="K1514" s="17"/>
      <c r="L1514" s="17"/>
      <c r="M1514" s="17"/>
    </row>
    <row r="1515" spans="1:13" ht="22.5" x14ac:dyDescent="0.25">
      <c r="A1515" s="8" t="s">
        <v>1008</v>
      </c>
      <c r="B1515" s="9" t="s">
        <v>10</v>
      </c>
      <c r="C1515" s="9" t="s">
        <v>108</v>
      </c>
      <c r="D1515" s="13" t="s">
        <v>1009</v>
      </c>
      <c r="E1515" s="10"/>
      <c r="F1515" s="10"/>
      <c r="G1515" s="10"/>
      <c r="H1515" s="10"/>
      <c r="I1515" s="10"/>
      <c r="J1515" s="10"/>
      <c r="K1515" s="12">
        <f>K1523</f>
        <v>3</v>
      </c>
      <c r="L1515" s="12">
        <f>L1523</f>
        <v>45.02</v>
      </c>
      <c r="M1515" s="12">
        <f>M1523</f>
        <v>135.06</v>
      </c>
    </row>
    <row r="1516" spans="1:13" ht="67.5" x14ac:dyDescent="0.25">
      <c r="A1516" s="10"/>
      <c r="B1516" s="10"/>
      <c r="C1516" s="10"/>
      <c r="D1516" s="13" t="s">
        <v>1010</v>
      </c>
      <c r="E1516" s="10"/>
      <c r="F1516" s="10"/>
      <c r="G1516" s="10"/>
      <c r="H1516" s="10"/>
      <c r="I1516" s="10"/>
      <c r="J1516" s="10"/>
      <c r="K1516" s="10"/>
      <c r="L1516" s="10"/>
      <c r="M1516" s="10"/>
    </row>
    <row r="1517" spans="1:13" ht="22.5" x14ac:dyDescent="0.25">
      <c r="A1517" s="9" t="s">
        <v>1011</v>
      </c>
      <c r="B1517" s="9" t="s">
        <v>30</v>
      </c>
      <c r="C1517" s="9" t="s">
        <v>108</v>
      </c>
      <c r="D1517" s="13" t="s">
        <v>1012</v>
      </c>
      <c r="E1517" s="10"/>
      <c r="F1517" s="10"/>
      <c r="G1517" s="10"/>
      <c r="H1517" s="10"/>
      <c r="I1517" s="10"/>
      <c r="J1517" s="10"/>
      <c r="K1517" s="21">
        <v>1</v>
      </c>
      <c r="L1517" s="11">
        <v>26.77</v>
      </c>
      <c r="M1517" s="12">
        <f>ROUND(K1517*L1517,2)</f>
        <v>26.77</v>
      </c>
    </row>
    <row r="1518" spans="1:13" ht="22.5" x14ac:dyDescent="0.25">
      <c r="A1518" s="10"/>
      <c r="B1518" s="10"/>
      <c r="C1518" s="10"/>
      <c r="D1518" s="13" t="s">
        <v>1013</v>
      </c>
      <c r="E1518" s="10"/>
      <c r="F1518" s="10"/>
      <c r="G1518" s="10"/>
      <c r="H1518" s="10"/>
      <c r="I1518" s="10"/>
      <c r="J1518" s="10"/>
      <c r="K1518" s="10"/>
      <c r="L1518" s="10"/>
      <c r="M1518" s="10"/>
    </row>
    <row r="1519" spans="1:13" x14ac:dyDescent="0.25">
      <c r="A1519" s="9" t="s">
        <v>696</v>
      </c>
      <c r="B1519" s="9" t="s">
        <v>37</v>
      </c>
      <c r="C1519" s="9" t="s">
        <v>38</v>
      </c>
      <c r="D1519" s="13" t="s">
        <v>360</v>
      </c>
      <c r="E1519" s="10"/>
      <c r="F1519" s="10"/>
      <c r="G1519" s="10"/>
      <c r="H1519" s="10"/>
      <c r="I1519" s="10"/>
      <c r="J1519" s="10"/>
      <c r="K1519" s="21">
        <v>0.49</v>
      </c>
      <c r="L1519" s="11">
        <v>19.25</v>
      </c>
      <c r="M1519" s="12">
        <f>ROUND(K1519*L1519,2)</f>
        <v>9.43</v>
      </c>
    </row>
    <row r="1520" spans="1:13" x14ac:dyDescent="0.25">
      <c r="A1520" s="10"/>
      <c r="B1520" s="10"/>
      <c r="C1520" s="10"/>
      <c r="D1520" s="13" t="s">
        <v>360</v>
      </c>
      <c r="E1520" s="10"/>
      <c r="F1520" s="10"/>
      <c r="G1520" s="10"/>
      <c r="H1520" s="10"/>
      <c r="I1520" s="10"/>
      <c r="J1520" s="10"/>
      <c r="K1520" s="10"/>
      <c r="L1520" s="10"/>
      <c r="M1520" s="10"/>
    </row>
    <row r="1521" spans="1:13" x14ac:dyDescent="0.25">
      <c r="A1521" s="9" t="s">
        <v>697</v>
      </c>
      <c r="B1521" s="9" t="s">
        <v>37</v>
      </c>
      <c r="C1521" s="9" t="s">
        <v>38</v>
      </c>
      <c r="D1521" s="13" t="s">
        <v>362</v>
      </c>
      <c r="E1521" s="10"/>
      <c r="F1521" s="10"/>
      <c r="G1521" s="10"/>
      <c r="H1521" s="10"/>
      <c r="I1521" s="10"/>
      <c r="J1521" s="10"/>
      <c r="K1521" s="21">
        <v>0.49</v>
      </c>
      <c r="L1521" s="11">
        <v>18.010000000000002</v>
      </c>
      <c r="M1521" s="12">
        <f>ROUND(K1521*L1521,2)</f>
        <v>8.82</v>
      </c>
    </row>
    <row r="1522" spans="1:13" x14ac:dyDescent="0.25">
      <c r="A1522" s="10"/>
      <c r="B1522" s="10"/>
      <c r="C1522" s="10"/>
      <c r="D1522" s="13" t="s">
        <v>362</v>
      </c>
      <c r="E1522" s="10"/>
      <c r="F1522" s="10"/>
      <c r="G1522" s="10"/>
      <c r="H1522" s="10"/>
      <c r="I1522" s="10"/>
      <c r="J1522" s="10"/>
      <c r="K1522" s="10"/>
      <c r="L1522" s="10"/>
      <c r="M1522" s="10"/>
    </row>
    <row r="1523" spans="1:13" x14ac:dyDescent="0.25">
      <c r="A1523" s="10"/>
      <c r="B1523" s="10"/>
      <c r="C1523" s="10"/>
      <c r="D1523" s="30"/>
      <c r="E1523" s="10"/>
      <c r="F1523" s="10"/>
      <c r="G1523" s="10"/>
      <c r="H1523" s="10"/>
      <c r="I1523" s="10"/>
      <c r="J1523" s="14" t="s">
        <v>1014</v>
      </c>
      <c r="K1523" s="11">
        <v>3</v>
      </c>
      <c r="L1523" s="16">
        <f>M1517+M1519+M1521</f>
        <v>45.02</v>
      </c>
      <c r="M1523" s="16">
        <f>ROUND(K1523*L1523,2)</f>
        <v>135.06</v>
      </c>
    </row>
    <row r="1524" spans="1:13" ht="0.95" customHeight="1" x14ac:dyDescent="0.25">
      <c r="A1524" s="17"/>
      <c r="B1524" s="17"/>
      <c r="C1524" s="17"/>
      <c r="D1524" s="31"/>
      <c r="E1524" s="17"/>
      <c r="F1524" s="17"/>
      <c r="G1524" s="17"/>
      <c r="H1524" s="17"/>
      <c r="I1524" s="17"/>
      <c r="J1524" s="17"/>
      <c r="K1524" s="17"/>
      <c r="L1524" s="17"/>
      <c r="M1524" s="17"/>
    </row>
    <row r="1525" spans="1:13" x14ac:dyDescent="0.25">
      <c r="A1525" s="8" t="s">
        <v>1015</v>
      </c>
      <c r="B1525" s="9" t="s">
        <v>10</v>
      </c>
      <c r="C1525" s="9" t="s">
        <v>108</v>
      </c>
      <c r="D1525" s="13" t="s">
        <v>1016</v>
      </c>
      <c r="E1525" s="10"/>
      <c r="F1525" s="10"/>
      <c r="G1525" s="10"/>
      <c r="H1525" s="10"/>
      <c r="I1525" s="10"/>
      <c r="J1525" s="10"/>
      <c r="K1525" s="11">
        <v>3</v>
      </c>
      <c r="L1525" s="11">
        <v>4.37</v>
      </c>
      <c r="M1525" s="12">
        <f>ROUND(K1525*L1525,2)</f>
        <v>13.11</v>
      </c>
    </row>
    <row r="1526" spans="1:13" ht="33.75" x14ac:dyDescent="0.25">
      <c r="A1526" s="10"/>
      <c r="B1526" s="10"/>
      <c r="C1526" s="10"/>
      <c r="D1526" s="13" t="s">
        <v>1017</v>
      </c>
      <c r="E1526" s="10"/>
      <c r="F1526" s="10"/>
      <c r="G1526" s="10"/>
      <c r="H1526" s="10"/>
      <c r="I1526" s="10"/>
      <c r="J1526" s="10"/>
      <c r="K1526" s="10"/>
      <c r="L1526" s="10"/>
      <c r="M1526" s="10"/>
    </row>
    <row r="1527" spans="1:13" x14ac:dyDescent="0.25">
      <c r="A1527" s="10"/>
      <c r="B1527" s="10"/>
      <c r="C1527" s="10"/>
      <c r="D1527" s="30"/>
      <c r="E1527" s="10"/>
      <c r="F1527" s="10"/>
      <c r="G1527" s="10"/>
      <c r="H1527" s="10"/>
      <c r="I1527" s="10"/>
      <c r="J1527" s="14" t="s">
        <v>1137</v>
      </c>
      <c r="K1527" s="11">
        <v>1</v>
      </c>
      <c r="L1527" s="16">
        <f>M1505+M1515+M1525</f>
        <v>1145.43</v>
      </c>
      <c r="M1527" s="16">
        <f>ROUND(K1527*L1527,2)</f>
        <v>1145.43</v>
      </c>
    </row>
    <row r="1528" spans="1:13" ht="0.95" customHeight="1" x14ac:dyDescent="0.25">
      <c r="A1528" s="17"/>
      <c r="B1528" s="17"/>
      <c r="C1528" s="17"/>
      <c r="D1528" s="31"/>
      <c r="E1528" s="17"/>
      <c r="F1528" s="17"/>
      <c r="G1528" s="17"/>
      <c r="H1528" s="17"/>
      <c r="I1528" s="17"/>
      <c r="J1528" s="17"/>
      <c r="K1528" s="17"/>
      <c r="L1528" s="17"/>
      <c r="M1528" s="17"/>
    </row>
    <row r="1529" spans="1:13" x14ac:dyDescent="0.25">
      <c r="A1529" s="18" t="s">
        <v>1138</v>
      </c>
      <c r="B1529" s="18" t="s">
        <v>6</v>
      </c>
      <c r="C1529" s="18" t="s">
        <v>7</v>
      </c>
      <c r="D1529" s="32" t="s">
        <v>1139</v>
      </c>
      <c r="E1529" s="19"/>
      <c r="F1529" s="19"/>
      <c r="G1529" s="19"/>
      <c r="H1529" s="19"/>
      <c r="I1529" s="19"/>
      <c r="J1529" s="19"/>
      <c r="K1529" s="20">
        <f>K1546</f>
        <v>1</v>
      </c>
      <c r="L1529" s="20">
        <f>L1546</f>
        <v>3135.35</v>
      </c>
      <c r="M1529" s="20">
        <f>M1546</f>
        <v>3135.35</v>
      </c>
    </row>
    <row r="1530" spans="1:13" x14ac:dyDescent="0.25">
      <c r="A1530" s="8" t="s">
        <v>1140</v>
      </c>
      <c r="B1530" s="9" t="s">
        <v>10</v>
      </c>
      <c r="C1530" s="9" t="s">
        <v>26</v>
      </c>
      <c r="D1530" s="13" t="s">
        <v>1141</v>
      </c>
      <c r="E1530" s="10"/>
      <c r="F1530" s="10"/>
      <c r="G1530" s="10"/>
      <c r="H1530" s="10"/>
      <c r="I1530" s="10"/>
      <c r="J1530" s="10"/>
      <c r="K1530" s="12">
        <f>K1536</f>
        <v>76</v>
      </c>
      <c r="L1530" s="12">
        <f>L1536</f>
        <v>29.85</v>
      </c>
      <c r="M1530" s="12">
        <f>M1536</f>
        <v>2268.6</v>
      </c>
    </row>
    <row r="1531" spans="1:13" ht="168.75" x14ac:dyDescent="0.25">
      <c r="A1531" s="10"/>
      <c r="B1531" s="10"/>
      <c r="C1531" s="10"/>
      <c r="D1531" s="13" t="s">
        <v>1142</v>
      </c>
      <c r="E1531" s="10"/>
      <c r="F1531" s="10"/>
      <c r="G1531" s="10"/>
      <c r="H1531" s="10"/>
      <c r="I1531" s="10"/>
      <c r="J1531" s="10"/>
      <c r="K1531" s="10"/>
      <c r="L1531" s="10"/>
      <c r="M1531" s="10"/>
    </row>
    <row r="1532" spans="1:13" x14ac:dyDescent="0.25">
      <c r="A1532" s="9" t="s">
        <v>1143</v>
      </c>
      <c r="B1532" s="9" t="s">
        <v>30</v>
      </c>
      <c r="C1532" s="9" t="s">
        <v>26</v>
      </c>
      <c r="D1532" s="13" t="s">
        <v>1144</v>
      </c>
      <c r="E1532" s="10"/>
      <c r="F1532" s="10"/>
      <c r="G1532" s="10"/>
      <c r="H1532" s="10"/>
      <c r="I1532" s="10"/>
      <c r="J1532" s="10"/>
      <c r="K1532" s="21">
        <v>1</v>
      </c>
      <c r="L1532" s="11">
        <v>16</v>
      </c>
      <c r="M1532" s="12">
        <f>ROUND(K1532*L1532,2)</f>
        <v>16</v>
      </c>
    </row>
    <row r="1533" spans="1:13" x14ac:dyDescent="0.25">
      <c r="A1533" s="9" t="s">
        <v>748</v>
      </c>
      <c r="B1533" s="9" t="s">
        <v>43</v>
      </c>
      <c r="C1533" s="9" t="s">
        <v>44</v>
      </c>
      <c r="D1533" s="13" t="s">
        <v>358</v>
      </c>
      <c r="E1533" s="10"/>
      <c r="F1533" s="10"/>
      <c r="G1533" s="10"/>
      <c r="H1533" s="10"/>
      <c r="I1533" s="10"/>
      <c r="J1533" s="10"/>
      <c r="K1533" s="21">
        <v>0.16</v>
      </c>
      <c r="L1533" s="11">
        <v>35.24</v>
      </c>
      <c r="M1533" s="12">
        <f>ROUND(K1533*L1533,2)</f>
        <v>5.64</v>
      </c>
    </row>
    <row r="1534" spans="1:13" x14ac:dyDescent="0.25">
      <c r="A1534" s="9" t="s">
        <v>359</v>
      </c>
      <c r="B1534" s="9" t="s">
        <v>37</v>
      </c>
      <c r="C1534" s="9" t="s">
        <v>38</v>
      </c>
      <c r="D1534" s="13" t="s">
        <v>360</v>
      </c>
      <c r="E1534" s="10"/>
      <c r="F1534" s="10"/>
      <c r="G1534" s="10"/>
      <c r="H1534" s="10"/>
      <c r="I1534" s="10"/>
      <c r="J1534" s="10"/>
      <c r="K1534" s="21">
        <v>0.2</v>
      </c>
      <c r="L1534" s="11">
        <v>21.61</v>
      </c>
      <c r="M1534" s="12">
        <f>ROUND(K1534*L1534,2)</f>
        <v>4.32</v>
      </c>
    </row>
    <row r="1535" spans="1:13" x14ac:dyDescent="0.25">
      <c r="A1535" s="9" t="s">
        <v>361</v>
      </c>
      <c r="B1535" s="9" t="s">
        <v>37</v>
      </c>
      <c r="C1535" s="9" t="s">
        <v>38</v>
      </c>
      <c r="D1535" s="13" t="s">
        <v>362</v>
      </c>
      <c r="E1535" s="10"/>
      <c r="F1535" s="10"/>
      <c r="G1535" s="10"/>
      <c r="H1535" s="10"/>
      <c r="I1535" s="10"/>
      <c r="J1535" s="10"/>
      <c r="K1535" s="21">
        <v>0.2</v>
      </c>
      <c r="L1535" s="11">
        <v>19.45</v>
      </c>
      <c r="M1535" s="12">
        <f>ROUND(K1535*L1535,2)</f>
        <v>3.89</v>
      </c>
    </row>
    <row r="1536" spans="1:13" x14ac:dyDescent="0.25">
      <c r="A1536" s="10"/>
      <c r="B1536" s="10"/>
      <c r="C1536" s="10"/>
      <c r="D1536" s="30"/>
      <c r="E1536" s="10"/>
      <c r="F1536" s="10"/>
      <c r="G1536" s="10"/>
      <c r="H1536" s="10"/>
      <c r="I1536" s="10"/>
      <c r="J1536" s="14" t="s">
        <v>1145</v>
      </c>
      <c r="K1536" s="11">
        <v>76</v>
      </c>
      <c r="L1536" s="16">
        <f>SUM(M1532:M1535)</f>
        <v>29.85</v>
      </c>
      <c r="M1536" s="16">
        <f>ROUND(K1536*L1536,2)</f>
        <v>2268.6</v>
      </c>
    </row>
    <row r="1537" spans="1:13" ht="0.95" customHeight="1" x14ac:dyDescent="0.25">
      <c r="A1537" s="17"/>
      <c r="B1537" s="17"/>
      <c r="C1537" s="17"/>
      <c r="D1537" s="31"/>
      <c r="E1537" s="17"/>
      <c r="F1537" s="17"/>
      <c r="G1537" s="17"/>
      <c r="H1537" s="17"/>
      <c r="I1537" s="17"/>
      <c r="J1537" s="17"/>
      <c r="K1537" s="17"/>
      <c r="L1537" s="17"/>
      <c r="M1537" s="17"/>
    </row>
    <row r="1538" spans="1:13" x14ac:dyDescent="0.25">
      <c r="A1538" s="8" t="s">
        <v>1146</v>
      </c>
      <c r="B1538" s="9" t="s">
        <v>10</v>
      </c>
      <c r="C1538" s="9" t="s">
        <v>26</v>
      </c>
      <c r="D1538" s="13" t="s">
        <v>1147</v>
      </c>
      <c r="E1538" s="10"/>
      <c r="F1538" s="10"/>
      <c r="G1538" s="10"/>
      <c r="H1538" s="10"/>
      <c r="I1538" s="10"/>
      <c r="J1538" s="10"/>
      <c r="K1538" s="12">
        <f>K1544</f>
        <v>25</v>
      </c>
      <c r="L1538" s="12">
        <f>L1544</f>
        <v>34.67</v>
      </c>
      <c r="M1538" s="12">
        <f>M1544</f>
        <v>866.75</v>
      </c>
    </row>
    <row r="1539" spans="1:13" ht="168.75" x14ac:dyDescent="0.25">
      <c r="A1539" s="10"/>
      <c r="B1539" s="10"/>
      <c r="C1539" s="10"/>
      <c r="D1539" s="13" t="s">
        <v>1148</v>
      </c>
      <c r="E1539" s="10"/>
      <c r="F1539" s="10"/>
      <c r="G1539" s="10"/>
      <c r="H1539" s="10"/>
      <c r="I1539" s="10"/>
      <c r="J1539" s="10"/>
      <c r="K1539" s="10"/>
      <c r="L1539" s="10"/>
      <c r="M1539" s="10"/>
    </row>
    <row r="1540" spans="1:13" x14ac:dyDescent="0.25">
      <c r="A1540" s="9" t="s">
        <v>1149</v>
      </c>
      <c r="B1540" s="9" t="s">
        <v>30</v>
      </c>
      <c r="C1540" s="9" t="s">
        <v>26</v>
      </c>
      <c r="D1540" s="13" t="s">
        <v>1150</v>
      </c>
      <c r="E1540" s="10"/>
      <c r="F1540" s="10"/>
      <c r="G1540" s="10"/>
      <c r="H1540" s="10"/>
      <c r="I1540" s="10"/>
      <c r="J1540" s="10"/>
      <c r="K1540" s="21">
        <v>1</v>
      </c>
      <c r="L1540" s="11">
        <v>19.53</v>
      </c>
      <c r="M1540" s="12">
        <f>ROUND(K1540*L1540,2)</f>
        <v>19.53</v>
      </c>
    </row>
    <row r="1541" spans="1:13" x14ac:dyDescent="0.25">
      <c r="A1541" s="9" t="s">
        <v>379</v>
      </c>
      <c r="B1541" s="9" t="s">
        <v>43</v>
      </c>
      <c r="C1541" s="9" t="s">
        <v>44</v>
      </c>
      <c r="D1541" s="13" t="s">
        <v>358</v>
      </c>
      <c r="E1541" s="10"/>
      <c r="F1541" s="10"/>
      <c r="G1541" s="10"/>
      <c r="H1541" s="10"/>
      <c r="I1541" s="10"/>
      <c r="J1541" s="10"/>
      <c r="K1541" s="21">
        <v>0.19500000000000001</v>
      </c>
      <c r="L1541" s="11">
        <v>35.54</v>
      </c>
      <c r="M1541" s="12">
        <f>ROUND(K1541*L1541,2)</f>
        <v>6.93</v>
      </c>
    </row>
    <row r="1542" spans="1:13" x14ac:dyDescent="0.25">
      <c r="A1542" s="9" t="s">
        <v>359</v>
      </c>
      <c r="B1542" s="9" t="s">
        <v>37</v>
      </c>
      <c r="C1542" s="9" t="s">
        <v>38</v>
      </c>
      <c r="D1542" s="13" t="s">
        <v>360</v>
      </c>
      <c r="E1542" s="10"/>
      <c r="F1542" s="10"/>
      <c r="G1542" s="10"/>
      <c r="H1542" s="10"/>
      <c r="I1542" s="10"/>
      <c r="J1542" s="10"/>
      <c r="K1542" s="21">
        <v>0.2</v>
      </c>
      <c r="L1542" s="11">
        <v>21.61</v>
      </c>
      <c r="M1542" s="12">
        <f>ROUND(K1542*L1542,2)</f>
        <v>4.32</v>
      </c>
    </row>
    <row r="1543" spans="1:13" x14ac:dyDescent="0.25">
      <c r="A1543" s="9" t="s">
        <v>361</v>
      </c>
      <c r="B1543" s="9" t="s">
        <v>37</v>
      </c>
      <c r="C1543" s="9" t="s">
        <v>38</v>
      </c>
      <c r="D1543" s="13" t="s">
        <v>362</v>
      </c>
      <c r="E1543" s="10"/>
      <c r="F1543" s="10"/>
      <c r="G1543" s="10"/>
      <c r="H1543" s="10"/>
      <c r="I1543" s="10"/>
      <c r="J1543" s="10"/>
      <c r="K1543" s="21">
        <v>0.2</v>
      </c>
      <c r="L1543" s="11">
        <v>19.45</v>
      </c>
      <c r="M1543" s="12">
        <f>ROUND(K1543*L1543,2)</f>
        <v>3.89</v>
      </c>
    </row>
    <row r="1544" spans="1:13" x14ac:dyDescent="0.25">
      <c r="A1544" s="10"/>
      <c r="B1544" s="10"/>
      <c r="C1544" s="10"/>
      <c r="D1544" s="30"/>
      <c r="E1544" s="10"/>
      <c r="F1544" s="10"/>
      <c r="G1544" s="10"/>
      <c r="H1544" s="10"/>
      <c r="I1544" s="10"/>
      <c r="J1544" s="14" t="s">
        <v>1151</v>
      </c>
      <c r="K1544" s="11">
        <v>25</v>
      </c>
      <c r="L1544" s="16">
        <f>SUM(M1540:M1543)</f>
        <v>34.67</v>
      </c>
      <c r="M1544" s="16">
        <f>ROUND(K1544*L1544,2)</f>
        <v>866.75</v>
      </c>
    </row>
    <row r="1545" spans="1:13" ht="0.95" customHeight="1" x14ac:dyDescent="0.25">
      <c r="A1545" s="17"/>
      <c r="B1545" s="17"/>
      <c r="C1545" s="17"/>
      <c r="D1545" s="31"/>
      <c r="E1545" s="17"/>
      <c r="F1545" s="17"/>
      <c r="G1545" s="17"/>
      <c r="H1545" s="17"/>
      <c r="I1545" s="17"/>
      <c r="J1545" s="17"/>
      <c r="K1545" s="17"/>
      <c r="L1545" s="17"/>
      <c r="M1545" s="17"/>
    </row>
    <row r="1546" spans="1:13" x14ac:dyDescent="0.25">
      <c r="A1546" s="10"/>
      <c r="B1546" s="10"/>
      <c r="C1546" s="10"/>
      <c r="D1546" s="30"/>
      <c r="E1546" s="10"/>
      <c r="F1546" s="10"/>
      <c r="G1546" s="10"/>
      <c r="H1546" s="10"/>
      <c r="I1546" s="10"/>
      <c r="J1546" s="14" t="s">
        <v>1152</v>
      </c>
      <c r="K1546" s="11">
        <v>1</v>
      </c>
      <c r="L1546" s="16">
        <f>M1530+M1538</f>
        <v>3135.35</v>
      </c>
      <c r="M1546" s="16">
        <f>ROUND(K1546*L1546,2)</f>
        <v>3135.35</v>
      </c>
    </row>
    <row r="1547" spans="1:13" ht="0.95" customHeight="1" x14ac:dyDescent="0.25">
      <c r="A1547" s="17"/>
      <c r="B1547" s="17"/>
      <c r="C1547" s="17"/>
      <c r="D1547" s="31"/>
      <c r="E1547" s="17"/>
      <c r="F1547" s="17"/>
      <c r="G1547" s="17"/>
      <c r="H1547" s="17"/>
      <c r="I1547" s="17"/>
      <c r="J1547" s="17"/>
      <c r="K1547" s="17"/>
      <c r="L1547" s="17"/>
      <c r="M1547" s="17"/>
    </row>
    <row r="1548" spans="1:13" x14ac:dyDescent="0.25">
      <c r="A1548" s="18" t="s">
        <v>1153</v>
      </c>
      <c r="B1548" s="18" t="s">
        <v>6</v>
      </c>
      <c r="C1548" s="18" t="s">
        <v>7</v>
      </c>
      <c r="D1548" s="32" t="s">
        <v>1154</v>
      </c>
      <c r="E1548" s="19"/>
      <c r="F1548" s="19"/>
      <c r="G1548" s="19"/>
      <c r="H1548" s="19"/>
      <c r="I1548" s="19"/>
      <c r="J1548" s="19"/>
      <c r="K1548" s="20">
        <f>K1569</f>
        <v>1</v>
      </c>
      <c r="L1548" s="20">
        <f>L1569</f>
        <v>620.57000000000005</v>
      </c>
      <c r="M1548" s="20">
        <f>M1569</f>
        <v>620.57000000000005</v>
      </c>
    </row>
    <row r="1549" spans="1:13" ht="22.5" x14ac:dyDescent="0.25">
      <c r="A1549" s="8" t="s">
        <v>1155</v>
      </c>
      <c r="B1549" s="9" t="s">
        <v>10</v>
      </c>
      <c r="C1549" s="9" t="s">
        <v>663</v>
      </c>
      <c r="D1549" s="13" t="s">
        <v>1156</v>
      </c>
      <c r="E1549" s="10"/>
      <c r="F1549" s="10"/>
      <c r="G1549" s="10"/>
      <c r="H1549" s="10"/>
      <c r="I1549" s="10"/>
      <c r="J1549" s="10"/>
      <c r="K1549" s="12">
        <f>K1551</f>
        <v>2.8</v>
      </c>
      <c r="L1549" s="12">
        <f>L1551</f>
        <v>40.56</v>
      </c>
      <c r="M1549" s="12">
        <f>M1551</f>
        <v>113.57</v>
      </c>
    </row>
    <row r="1550" spans="1:13" x14ac:dyDescent="0.25">
      <c r="A1550" s="10"/>
      <c r="B1550" s="10"/>
      <c r="C1550" s="10"/>
      <c r="D1550" s="30"/>
      <c r="E1550" s="9" t="s">
        <v>1157</v>
      </c>
      <c r="F1550" s="22">
        <v>1</v>
      </c>
      <c r="G1550" s="11">
        <v>10</v>
      </c>
      <c r="H1550" s="11">
        <v>0.4</v>
      </c>
      <c r="I1550" s="11">
        <v>0.7</v>
      </c>
      <c r="J1550" s="12">
        <f>OR(F1550&lt;&gt;0,G1550&lt;&gt;0,H1550&lt;&gt;0,I1550&lt;&gt;0)*(F1550 + (F1550 = 0))*(G1550 + (G1550 = 0))*(H1550 + (H1550 = 0))*(I1550 + (I1550 = 0))</f>
        <v>2.8</v>
      </c>
      <c r="K1550" s="10"/>
      <c r="L1550" s="10"/>
      <c r="M1550" s="10"/>
    </row>
    <row r="1551" spans="1:13" x14ac:dyDescent="0.25">
      <c r="A1551" s="10"/>
      <c r="B1551" s="10"/>
      <c r="C1551" s="10"/>
      <c r="D1551" s="30"/>
      <c r="E1551" s="10"/>
      <c r="F1551" s="10"/>
      <c r="G1551" s="10"/>
      <c r="H1551" s="10"/>
      <c r="I1551" s="10"/>
      <c r="J1551" s="14" t="s">
        <v>1158</v>
      </c>
      <c r="K1551" s="16">
        <f>J1550*1</f>
        <v>2.8</v>
      </c>
      <c r="L1551" s="11">
        <v>40.56</v>
      </c>
      <c r="M1551" s="16">
        <f>ROUND(K1551*L1551,2)</f>
        <v>113.57</v>
      </c>
    </row>
    <row r="1552" spans="1:13" ht="0.95" customHeight="1" x14ac:dyDescent="0.25">
      <c r="A1552" s="17"/>
      <c r="B1552" s="17"/>
      <c r="C1552" s="17"/>
      <c r="D1552" s="31"/>
      <c r="E1552" s="17"/>
      <c r="F1552" s="17"/>
      <c r="G1552" s="17"/>
      <c r="H1552" s="17"/>
      <c r="I1552" s="17"/>
      <c r="J1552" s="17"/>
      <c r="K1552" s="17"/>
      <c r="L1552" s="17"/>
      <c r="M1552" s="17"/>
    </row>
    <row r="1553" spans="1:13" ht="22.5" x14ac:dyDescent="0.25">
      <c r="A1553" s="8" t="s">
        <v>1159</v>
      </c>
      <c r="B1553" s="9" t="s">
        <v>10</v>
      </c>
      <c r="C1553" s="9" t="s">
        <v>26</v>
      </c>
      <c r="D1553" s="13" t="s">
        <v>1160</v>
      </c>
      <c r="E1553" s="10"/>
      <c r="F1553" s="10"/>
      <c r="G1553" s="10"/>
      <c r="H1553" s="10"/>
      <c r="I1553" s="10"/>
      <c r="J1553" s="10"/>
      <c r="K1553" s="12">
        <f>K1556</f>
        <v>10</v>
      </c>
      <c r="L1553" s="12">
        <f>L1556</f>
        <v>0.61</v>
      </c>
      <c r="M1553" s="12">
        <f>M1556</f>
        <v>6.1</v>
      </c>
    </row>
    <row r="1554" spans="1:13" x14ac:dyDescent="0.25">
      <c r="A1554" s="10"/>
      <c r="B1554" s="10"/>
      <c r="C1554" s="10"/>
      <c r="D1554" s="30"/>
      <c r="E1554" s="9" t="s">
        <v>286</v>
      </c>
      <c r="F1554" s="22">
        <v>1</v>
      </c>
      <c r="G1554" s="11">
        <v>10</v>
      </c>
      <c r="H1554" s="11">
        <v>0</v>
      </c>
      <c r="I1554" s="11">
        <v>0</v>
      </c>
      <c r="J1554" s="12">
        <f>OR(F1554&lt;&gt;0,G1554&lt;&gt;0,H1554&lt;&gt;0,I1554&lt;&gt;0)*(F1554 + (F1554 = 0))*(G1554 + (G1554 = 0))*(H1554 + (H1554 = 0))*(I1554 + (I1554 = 0))</f>
        <v>10</v>
      </c>
      <c r="K1554" s="10"/>
      <c r="L1554" s="10"/>
      <c r="M1554" s="10"/>
    </row>
    <row r="1555" spans="1:13" x14ac:dyDescent="0.25">
      <c r="A1555" s="10"/>
      <c r="B1555" s="10"/>
      <c r="C1555" s="10"/>
      <c r="D1555" s="30"/>
      <c r="E1555" s="9" t="s">
        <v>7</v>
      </c>
      <c r="F1555" s="22"/>
      <c r="G1555" s="11"/>
      <c r="H1555" s="11"/>
      <c r="I1555" s="11"/>
      <c r="J1555" s="12">
        <f>OR(F1555&lt;&gt;0,G1555&lt;&gt;0,H1555&lt;&gt;0,I1555&lt;&gt;0)*(F1555 + (F1555 = 0))*(G1555 + (G1555 = 0))*(H1555 + (H1555 = 0))*(I1555 + (I1555 = 0))</f>
        <v>0</v>
      </c>
      <c r="K1555" s="10"/>
      <c r="L1555" s="10"/>
      <c r="M1555" s="10"/>
    </row>
    <row r="1556" spans="1:13" x14ac:dyDescent="0.25">
      <c r="A1556" s="10"/>
      <c r="B1556" s="10"/>
      <c r="C1556" s="10"/>
      <c r="D1556" s="30"/>
      <c r="E1556" s="10"/>
      <c r="F1556" s="10"/>
      <c r="G1556" s="10"/>
      <c r="H1556" s="10"/>
      <c r="I1556" s="10"/>
      <c r="J1556" s="14" t="s">
        <v>1161</v>
      </c>
      <c r="K1556" s="16">
        <f>SUM(J1554:J1555)*1</f>
        <v>10</v>
      </c>
      <c r="L1556" s="11">
        <v>0.61</v>
      </c>
      <c r="M1556" s="16">
        <f>ROUND(K1556*L1556,2)</f>
        <v>6.1</v>
      </c>
    </row>
    <row r="1557" spans="1:13" ht="0.95" customHeight="1" x14ac:dyDescent="0.25">
      <c r="A1557" s="17"/>
      <c r="B1557" s="17"/>
      <c r="C1557" s="17"/>
      <c r="D1557" s="31"/>
      <c r="E1557" s="17"/>
      <c r="F1557" s="17"/>
      <c r="G1557" s="17"/>
      <c r="H1557" s="17"/>
      <c r="I1557" s="17"/>
      <c r="J1557" s="17"/>
      <c r="K1557" s="17"/>
      <c r="L1557" s="17"/>
      <c r="M1557" s="17"/>
    </row>
    <row r="1558" spans="1:13" x14ac:dyDescent="0.25">
      <c r="A1558" s="8" t="s">
        <v>1162</v>
      </c>
      <c r="B1558" s="9" t="s">
        <v>10</v>
      </c>
      <c r="C1558" s="9" t="s">
        <v>108</v>
      </c>
      <c r="D1558" s="13" t="s">
        <v>1163</v>
      </c>
      <c r="E1558" s="10"/>
      <c r="F1558" s="10"/>
      <c r="G1558" s="10"/>
      <c r="H1558" s="10"/>
      <c r="I1558" s="10"/>
      <c r="J1558" s="10"/>
      <c r="K1558" s="11">
        <v>2</v>
      </c>
      <c r="L1558" s="11">
        <v>168.85</v>
      </c>
      <c r="M1558" s="12">
        <f>ROUND(K1558*L1558,2)</f>
        <v>337.7</v>
      </c>
    </row>
    <row r="1559" spans="1:13" ht="22.5" x14ac:dyDescent="0.25">
      <c r="A1559" s="8" t="s">
        <v>1164</v>
      </c>
      <c r="B1559" s="9" t="s">
        <v>10</v>
      </c>
      <c r="C1559" s="9" t="s">
        <v>26</v>
      </c>
      <c r="D1559" s="13" t="s">
        <v>1165</v>
      </c>
      <c r="E1559" s="10"/>
      <c r="F1559" s="10"/>
      <c r="G1559" s="10"/>
      <c r="H1559" s="10"/>
      <c r="I1559" s="10"/>
      <c r="J1559" s="10"/>
      <c r="K1559" s="12">
        <f>K1567</f>
        <v>20</v>
      </c>
      <c r="L1559" s="12">
        <f>L1567</f>
        <v>8.16</v>
      </c>
      <c r="M1559" s="12">
        <f>M1567</f>
        <v>163.19999999999999</v>
      </c>
    </row>
    <row r="1560" spans="1:13" ht="90" x14ac:dyDescent="0.25">
      <c r="A1560" s="10"/>
      <c r="B1560" s="10"/>
      <c r="C1560" s="10"/>
      <c r="D1560" s="13" t="s">
        <v>1166</v>
      </c>
      <c r="E1560" s="10"/>
      <c r="F1560" s="10"/>
      <c r="G1560" s="10"/>
      <c r="H1560" s="10"/>
      <c r="I1560" s="10"/>
      <c r="J1560" s="10"/>
      <c r="K1560" s="10"/>
      <c r="L1560" s="10"/>
      <c r="M1560" s="10"/>
    </row>
    <row r="1561" spans="1:13" ht="22.5" x14ac:dyDescent="0.25">
      <c r="A1561" s="9" t="s">
        <v>1167</v>
      </c>
      <c r="B1561" s="9" t="s">
        <v>10</v>
      </c>
      <c r="C1561" s="9" t="s">
        <v>26</v>
      </c>
      <c r="D1561" s="13" t="s">
        <v>1168</v>
      </c>
      <c r="E1561" s="10"/>
      <c r="F1561" s="10"/>
      <c r="G1561" s="10"/>
      <c r="H1561" s="10"/>
      <c r="I1561" s="10"/>
      <c r="J1561" s="10"/>
      <c r="K1561" s="21">
        <v>1</v>
      </c>
      <c r="L1561" s="11">
        <v>5.75</v>
      </c>
      <c r="M1561" s="12">
        <f>ROUND(K1561*L1561,2)</f>
        <v>5.75</v>
      </c>
    </row>
    <row r="1562" spans="1:13" ht="45" x14ac:dyDescent="0.25">
      <c r="A1562" s="10"/>
      <c r="B1562" s="10"/>
      <c r="C1562" s="10"/>
      <c r="D1562" s="13" t="s">
        <v>1169</v>
      </c>
      <c r="E1562" s="10"/>
      <c r="F1562" s="10"/>
      <c r="G1562" s="10"/>
      <c r="H1562" s="10"/>
      <c r="I1562" s="10"/>
      <c r="J1562" s="10"/>
      <c r="K1562" s="10"/>
      <c r="L1562" s="10"/>
      <c r="M1562" s="10"/>
    </row>
    <row r="1563" spans="1:13" x14ac:dyDescent="0.25">
      <c r="A1563" s="9" t="s">
        <v>696</v>
      </c>
      <c r="B1563" s="9" t="s">
        <v>37</v>
      </c>
      <c r="C1563" s="9" t="s">
        <v>38</v>
      </c>
      <c r="D1563" s="13" t="s">
        <v>360</v>
      </c>
      <c r="E1563" s="10"/>
      <c r="F1563" s="10"/>
      <c r="G1563" s="10"/>
      <c r="H1563" s="10"/>
      <c r="I1563" s="10"/>
      <c r="J1563" s="10"/>
      <c r="K1563" s="21">
        <v>6.9000000000000006E-2</v>
      </c>
      <c r="L1563" s="11">
        <v>19.25</v>
      </c>
      <c r="M1563" s="12">
        <f>ROUND(K1563*L1563,2)</f>
        <v>1.33</v>
      </c>
    </row>
    <row r="1564" spans="1:13" x14ac:dyDescent="0.25">
      <c r="A1564" s="10"/>
      <c r="B1564" s="10"/>
      <c r="C1564" s="10"/>
      <c r="D1564" s="13" t="s">
        <v>360</v>
      </c>
      <c r="E1564" s="10"/>
      <c r="F1564" s="10"/>
      <c r="G1564" s="10"/>
      <c r="H1564" s="10"/>
      <c r="I1564" s="10"/>
      <c r="J1564" s="10"/>
      <c r="K1564" s="10"/>
      <c r="L1564" s="10"/>
      <c r="M1564" s="10"/>
    </row>
    <row r="1565" spans="1:13" x14ac:dyDescent="0.25">
      <c r="A1565" s="9" t="s">
        <v>697</v>
      </c>
      <c r="B1565" s="9" t="s">
        <v>37</v>
      </c>
      <c r="C1565" s="9" t="s">
        <v>38</v>
      </c>
      <c r="D1565" s="13" t="s">
        <v>362</v>
      </c>
      <c r="E1565" s="10"/>
      <c r="F1565" s="10"/>
      <c r="G1565" s="10"/>
      <c r="H1565" s="10"/>
      <c r="I1565" s="10"/>
      <c r="J1565" s="10"/>
      <c r="K1565" s="21">
        <v>0.06</v>
      </c>
      <c r="L1565" s="11">
        <v>18.010000000000002</v>
      </c>
      <c r="M1565" s="12">
        <f>ROUND(K1565*L1565,2)</f>
        <v>1.08</v>
      </c>
    </row>
    <row r="1566" spans="1:13" x14ac:dyDescent="0.25">
      <c r="A1566" s="10"/>
      <c r="B1566" s="10"/>
      <c r="C1566" s="10"/>
      <c r="D1566" s="13" t="s">
        <v>362</v>
      </c>
      <c r="E1566" s="10"/>
      <c r="F1566" s="10"/>
      <c r="G1566" s="10"/>
      <c r="H1566" s="10"/>
      <c r="I1566" s="10"/>
      <c r="J1566" s="10"/>
      <c r="K1566" s="10"/>
      <c r="L1566" s="10"/>
      <c r="M1566" s="10"/>
    </row>
    <row r="1567" spans="1:13" x14ac:dyDescent="0.25">
      <c r="A1567" s="10"/>
      <c r="B1567" s="10"/>
      <c r="C1567" s="10"/>
      <c r="D1567" s="30"/>
      <c r="E1567" s="10"/>
      <c r="F1567" s="10"/>
      <c r="G1567" s="10"/>
      <c r="H1567" s="10"/>
      <c r="I1567" s="10"/>
      <c r="J1567" s="14" t="s">
        <v>1170</v>
      </c>
      <c r="K1567" s="11">
        <v>20</v>
      </c>
      <c r="L1567" s="16">
        <f>M1561+M1563+M1565</f>
        <v>8.16</v>
      </c>
      <c r="M1567" s="16">
        <f>ROUND(K1567*L1567,2)</f>
        <v>163.19999999999999</v>
      </c>
    </row>
    <row r="1568" spans="1:13" ht="0.95" customHeight="1" x14ac:dyDescent="0.25">
      <c r="A1568" s="17"/>
      <c r="B1568" s="17"/>
      <c r="C1568" s="17"/>
      <c r="D1568" s="31"/>
      <c r="E1568" s="17"/>
      <c r="F1568" s="17"/>
      <c r="G1568" s="17"/>
      <c r="H1568" s="17"/>
      <c r="I1568" s="17"/>
      <c r="J1568" s="17"/>
      <c r="K1568" s="17"/>
      <c r="L1568" s="17"/>
      <c r="M1568" s="17"/>
    </row>
    <row r="1569" spans="1:13" x14ac:dyDescent="0.25">
      <c r="A1569" s="10"/>
      <c r="B1569" s="10"/>
      <c r="C1569" s="10"/>
      <c r="D1569" s="30"/>
      <c r="E1569" s="10"/>
      <c r="F1569" s="10"/>
      <c r="G1569" s="10"/>
      <c r="H1569" s="10"/>
      <c r="I1569" s="10"/>
      <c r="J1569" s="14" t="s">
        <v>1171</v>
      </c>
      <c r="K1569" s="11">
        <v>1</v>
      </c>
      <c r="L1569" s="16">
        <f>M1549+M1553+M1558+M1559</f>
        <v>620.57000000000005</v>
      </c>
      <c r="M1569" s="16">
        <f>ROUND(K1569*L1569,2)</f>
        <v>620.57000000000005</v>
      </c>
    </row>
    <row r="1570" spans="1:13" ht="0.95" customHeight="1" x14ac:dyDescent="0.25">
      <c r="A1570" s="17"/>
      <c r="B1570" s="17"/>
      <c r="C1570" s="17"/>
      <c r="D1570" s="31"/>
      <c r="E1570" s="17"/>
      <c r="F1570" s="17"/>
      <c r="G1570" s="17"/>
      <c r="H1570" s="17"/>
      <c r="I1570" s="17"/>
      <c r="J1570" s="17"/>
      <c r="K1570" s="17"/>
      <c r="L1570" s="17"/>
      <c r="M1570" s="17"/>
    </row>
    <row r="1571" spans="1:13" x14ac:dyDescent="0.25">
      <c r="A1571" s="18" t="s">
        <v>1172</v>
      </c>
      <c r="B1571" s="18" t="s">
        <v>6</v>
      </c>
      <c r="C1571" s="18" t="s">
        <v>7</v>
      </c>
      <c r="D1571" s="32" t="s">
        <v>1173</v>
      </c>
      <c r="E1571" s="19"/>
      <c r="F1571" s="19"/>
      <c r="G1571" s="19"/>
      <c r="H1571" s="19"/>
      <c r="I1571" s="19"/>
      <c r="J1571" s="19"/>
      <c r="K1571" s="20">
        <f>K1574</f>
        <v>1</v>
      </c>
      <c r="L1571" s="20">
        <f>L1574</f>
        <v>295</v>
      </c>
      <c r="M1571" s="20">
        <f>M1574</f>
        <v>295</v>
      </c>
    </row>
    <row r="1572" spans="1:13" x14ac:dyDescent="0.25">
      <c r="A1572" s="8" t="s">
        <v>1174</v>
      </c>
      <c r="B1572" s="9" t="s">
        <v>10</v>
      </c>
      <c r="C1572" s="9" t="s">
        <v>108</v>
      </c>
      <c r="D1572" s="13" t="s">
        <v>1175</v>
      </c>
      <c r="E1572" s="10"/>
      <c r="F1572" s="10"/>
      <c r="G1572" s="10"/>
      <c r="H1572" s="10"/>
      <c r="I1572" s="10"/>
      <c r="J1572" s="10"/>
      <c r="K1572" s="11">
        <v>1</v>
      </c>
      <c r="L1572" s="11">
        <v>295</v>
      </c>
      <c r="M1572" s="12">
        <f>ROUND(K1572*L1572,2)</f>
        <v>295</v>
      </c>
    </row>
    <row r="1573" spans="1:13" ht="202.5" x14ac:dyDescent="0.25">
      <c r="A1573" s="10"/>
      <c r="B1573" s="10"/>
      <c r="C1573" s="10"/>
      <c r="D1573" s="13" t="s">
        <v>1176</v>
      </c>
      <c r="E1573" s="10"/>
      <c r="F1573" s="10"/>
      <c r="G1573" s="10"/>
      <c r="H1573" s="10"/>
      <c r="I1573" s="10"/>
      <c r="J1573" s="10"/>
      <c r="K1573" s="10"/>
      <c r="L1573" s="10"/>
      <c r="M1573" s="10"/>
    </row>
    <row r="1574" spans="1:13" x14ac:dyDescent="0.25">
      <c r="A1574" s="10"/>
      <c r="B1574" s="10"/>
      <c r="C1574" s="10"/>
      <c r="D1574" s="30"/>
      <c r="E1574" s="10"/>
      <c r="F1574" s="10"/>
      <c r="G1574" s="10"/>
      <c r="H1574" s="10"/>
      <c r="I1574" s="10"/>
      <c r="J1574" s="14" t="s">
        <v>1177</v>
      </c>
      <c r="K1574" s="11">
        <v>1</v>
      </c>
      <c r="L1574" s="16">
        <f>M1572</f>
        <v>295</v>
      </c>
      <c r="M1574" s="16">
        <f>ROUND(K1574*L1574,2)</f>
        <v>295</v>
      </c>
    </row>
    <row r="1575" spans="1:13" ht="0.95" customHeight="1" x14ac:dyDescent="0.25">
      <c r="A1575" s="17"/>
      <c r="B1575" s="17"/>
      <c r="C1575" s="17"/>
      <c r="D1575" s="31"/>
      <c r="E1575" s="17"/>
      <c r="F1575" s="17"/>
      <c r="G1575" s="17"/>
      <c r="H1575" s="17"/>
      <c r="I1575" s="17"/>
      <c r="J1575" s="17"/>
      <c r="K1575" s="17"/>
      <c r="L1575" s="17"/>
      <c r="M1575" s="17"/>
    </row>
    <row r="1576" spans="1:13" x14ac:dyDescent="0.25">
      <c r="A1576" s="18" t="s">
        <v>1178</v>
      </c>
      <c r="B1576" s="18" t="s">
        <v>6</v>
      </c>
      <c r="C1576" s="18" t="s">
        <v>7</v>
      </c>
      <c r="D1576" s="32" t="s">
        <v>1179</v>
      </c>
      <c r="E1576" s="19"/>
      <c r="F1576" s="19"/>
      <c r="G1576" s="19"/>
      <c r="H1576" s="19"/>
      <c r="I1576" s="19"/>
      <c r="J1576" s="19"/>
      <c r="K1576" s="20">
        <f>K1579</f>
        <v>1</v>
      </c>
      <c r="L1576" s="20">
        <f>L1579</f>
        <v>557</v>
      </c>
      <c r="M1576" s="20">
        <f>M1579</f>
        <v>557</v>
      </c>
    </row>
    <row r="1577" spans="1:13" ht="22.5" x14ac:dyDescent="0.25">
      <c r="A1577" s="8" t="s">
        <v>1180</v>
      </c>
      <c r="B1577" s="9" t="s">
        <v>10</v>
      </c>
      <c r="C1577" s="9" t="s">
        <v>607</v>
      </c>
      <c r="D1577" s="13" t="s">
        <v>1181</v>
      </c>
      <c r="E1577" s="10"/>
      <c r="F1577" s="10"/>
      <c r="G1577" s="10"/>
      <c r="H1577" s="10"/>
      <c r="I1577" s="10"/>
      <c r="J1577" s="10"/>
      <c r="K1577" s="11">
        <v>1</v>
      </c>
      <c r="L1577" s="11">
        <v>557</v>
      </c>
      <c r="M1577" s="12">
        <f>ROUND(K1577*L1577,2)</f>
        <v>557</v>
      </c>
    </row>
    <row r="1578" spans="1:13" ht="135" x14ac:dyDescent="0.25">
      <c r="A1578" s="10"/>
      <c r="B1578" s="10"/>
      <c r="C1578" s="10"/>
      <c r="D1578" s="13" t="s">
        <v>1182</v>
      </c>
      <c r="E1578" s="10"/>
      <c r="F1578" s="10"/>
      <c r="G1578" s="10"/>
      <c r="H1578" s="10"/>
      <c r="I1578" s="10"/>
      <c r="J1578" s="10"/>
      <c r="K1578" s="10"/>
      <c r="L1578" s="10"/>
      <c r="M1578" s="10"/>
    </row>
    <row r="1579" spans="1:13" x14ac:dyDescent="0.25">
      <c r="A1579" s="10"/>
      <c r="B1579" s="10"/>
      <c r="C1579" s="10"/>
      <c r="D1579" s="30"/>
      <c r="E1579" s="10"/>
      <c r="F1579" s="10"/>
      <c r="G1579" s="10"/>
      <c r="H1579" s="10"/>
      <c r="I1579" s="10"/>
      <c r="J1579" s="14" t="s">
        <v>1183</v>
      </c>
      <c r="K1579" s="11">
        <v>1</v>
      </c>
      <c r="L1579" s="16">
        <f>M1577</f>
        <v>557</v>
      </c>
      <c r="M1579" s="16">
        <f>ROUND(K1579*L1579,2)</f>
        <v>557</v>
      </c>
    </row>
    <row r="1580" spans="1:13" ht="0.95" customHeight="1" x14ac:dyDescent="0.25">
      <c r="A1580" s="17"/>
      <c r="B1580" s="17"/>
      <c r="C1580" s="17"/>
      <c r="D1580" s="31"/>
      <c r="E1580" s="17"/>
      <c r="F1580" s="17"/>
      <c r="G1580" s="17"/>
      <c r="H1580" s="17"/>
      <c r="I1580" s="17"/>
      <c r="J1580" s="17"/>
      <c r="K1580" s="17"/>
      <c r="L1580" s="17"/>
      <c r="M1580" s="17"/>
    </row>
    <row r="1581" spans="1:13" x14ac:dyDescent="0.25">
      <c r="A1581" s="10"/>
      <c r="B1581" s="10"/>
      <c r="C1581" s="10"/>
      <c r="D1581" s="30"/>
      <c r="E1581" s="10"/>
      <c r="F1581" s="10"/>
      <c r="G1581" s="10"/>
      <c r="H1581" s="10"/>
      <c r="I1581" s="10"/>
      <c r="J1581" s="14" t="s">
        <v>1184</v>
      </c>
      <c r="K1581" s="15">
        <v>1</v>
      </c>
      <c r="L1581" s="16">
        <f>M1284+M1319+M1504+M1529+M1548+M1571+M1576</f>
        <v>17976.14</v>
      </c>
      <c r="M1581" s="16">
        <f>ROUND(K1581*L1581,2)</f>
        <v>17976.14</v>
      </c>
    </row>
    <row r="1582" spans="1:13" ht="0.95" customHeight="1" x14ac:dyDescent="0.25">
      <c r="A1582" s="17"/>
      <c r="B1582" s="17"/>
      <c r="C1582" s="17"/>
      <c r="D1582" s="31"/>
      <c r="E1582" s="17"/>
      <c r="F1582" s="17"/>
      <c r="G1582" s="17"/>
      <c r="H1582" s="17"/>
      <c r="I1582" s="17"/>
      <c r="J1582" s="17"/>
      <c r="K1582" s="17"/>
      <c r="L1582" s="17"/>
      <c r="M1582" s="17"/>
    </row>
    <row r="1583" spans="1:13" x14ac:dyDescent="0.25">
      <c r="A1583" s="4" t="s">
        <v>1185</v>
      </c>
      <c r="B1583" s="4" t="s">
        <v>6</v>
      </c>
      <c r="C1583" s="4" t="s">
        <v>7</v>
      </c>
      <c r="D1583" s="29" t="s">
        <v>1186</v>
      </c>
      <c r="E1583" s="5"/>
      <c r="F1583" s="5"/>
      <c r="G1583" s="5"/>
      <c r="H1583" s="5"/>
      <c r="I1583" s="5"/>
      <c r="J1583" s="5"/>
      <c r="K1583" s="6">
        <f>K1634</f>
        <v>1</v>
      </c>
      <c r="L1583" s="7">
        <f>L1634</f>
        <v>726.99</v>
      </c>
      <c r="M1583" s="7">
        <f>M1634</f>
        <v>726.99</v>
      </c>
    </row>
    <row r="1584" spans="1:13" x14ac:dyDescent="0.25">
      <c r="A1584" s="18" t="s">
        <v>1187</v>
      </c>
      <c r="B1584" s="18" t="s">
        <v>6</v>
      </c>
      <c r="C1584" s="18" t="s">
        <v>7</v>
      </c>
      <c r="D1584" s="32" t="s">
        <v>102</v>
      </c>
      <c r="E1584" s="19"/>
      <c r="F1584" s="19"/>
      <c r="G1584" s="19"/>
      <c r="H1584" s="19"/>
      <c r="I1584" s="19"/>
      <c r="J1584" s="19"/>
      <c r="K1584" s="27">
        <v>1</v>
      </c>
      <c r="L1584" s="27">
        <v>0</v>
      </c>
      <c r="M1584" s="20">
        <f>ROUND(K1584*L1584,2)</f>
        <v>0</v>
      </c>
    </row>
    <row r="1585" spans="1:13" ht="33.75" x14ac:dyDescent="0.25">
      <c r="A1585" s="10"/>
      <c r="B1585" s="10"/>
      <c r="C1585" s="10"/>
      <c r="D1585" s="13" t="s">
        <v>1188</v>
      </c>
      <c r="E1585" s="10"/>
      <c r="F1585" s="10"/>
      <c r="G1585" s="10"/>
      <c r="H1585" s="10"/>
      <c r="I1585" s="10"/>
      <c r="J1585" s="10"/>
      <c r="K1585" s="10"/>
      <c r="L1585" s="10"/>
      <c r="M1585" s="10"/>
    </row>
    <row r="1586" spans="1:13" x14ac:dyDescent="0.25">
      <c r="A1586" s="18" t="s">
        <v>1189</v>
      </c>
      <c r="B1586" s="18" t="s">
        <v>6</v>
      </c>
      <c r="C1586" s="18" t="s">
        <v>7</v>
      </c>
      <c r="D1586" s="32" t="s">
        <v>1190</v>
      </c>
      <c r="E1586" s="19"/>
      <c r="F1586" s="19"/>
      <c r="G1586" s="19"/>
      <c r="H1586" s="19"/>
      <c r="I1586" s="19"/>
      <c r="J1586" s="19"/>
      <c r="K1586" s="20">
        <f>K1601</f>
        <v>1</v>
      </c>
      <c r="L1586" s="20">
        <f>L1601</f>
        <v>227.68</v>
      </c>
      <c r="M1586" s="20">
        <f>M1601</f>
        <v>227.68</v>
      </c>
    </row>
    <row r="1587" spans="1:13" ht="22.5" x14ac:dyDescent="0.25">
      <c r="A1587" s="8" t="s">
        <v>1191</v>
      </c>
      <c r="B1587" s="9" t="s">
        <v>10</v>
      </c>
      <c r="C1587" s="9" t="s">
        <v>108</v>
      </c>
      <c r="D1587" s="13" t="s">
        <v>1192</v>
      </c>
      <c r="E1587" s="10"/>
      <c r="F1587" s="10"/>
      <c r="G1587" s="10"/>
      <c r="H1587" s="10"/>
      <c r="I1587" s="10"/>
      <c r="J1587" s="10"/>
      <c r="K1587" s="12">
        <f>K1599</f>
        <v>16</v>
      </c>
      <c r="L1587" s="12">
        <f>L1599</f>
        <v>14.23</v>
      </c>
      <c r="M1587" s="12">
        <f>M1599</f>
        <v>227.68</v>
      </c>
    </row>
    <row r="1588" spans="1:13" ht="22.5" x14ac:dyDescent="0.25">
      <c r="A1588" s="10"/>
      <c r="B1588" s="10"/>
      <c r="C1588" s="10"/>
      <c r="D1588" s="13" t="s">
        <v>1193</v>
      </c>
      <c r="E1588" s="10"/>
      <c r="F1588" s="10"/>
      <c r="G1588" s="10"/>
      <c r="H1588" s="10"/>
      <c r="I1588" s="10"/>
      <c r="J1588" s="10"/>
      <c r="K1588" s="10"/>
      <c r="L1588" s="10"/>
      <c r="M1588" s="10"/>
    </row>
    <row r="1589" spans="1:13" x14ac:dyDescent="0.25">
      <c r="A1589" s="9" t="s">
        <v>1194</v>
      </c>
      <c r="B1589" s="9" t="s">
        <v>37</v>
      </c>
      <c r="C1589" s="9" t="s">
        <v>38</v>
      </c>
      <c r="D1589" s="13" t="s">
        <v>1195</v>
      </c>
      <c r="E1589" s="10"/>
      <c r="F1589" s="10"/>
      <c r="G1589" s="10"/>
      <c r="H1589" s="10"/>
      <c r="I1589" s="10"/>
      <c r="J1589" s="10"/>
      <c r="K1589" s="21">
        <v>0.15</v>
      </c>
      <c r="L1589" s="11">
        <v>19.53</v>
      </c>
      <c r="M1589" s="12">
        <f>ROUND(K1589*L1589,2)</f>
        <v>2.93</v>
      </c>
    </row>
    <row r="1590" spans="1:13" x14ac:dyDescent="0.25">
      <c r="A1590" s="10"/>
      <c r="B1590" s="10"/>
      <c r="C1590" s="10"/>
      <c r="D1590" s="13" t="s">
        <v>1195</v>
      </c>
      <c r="E1590" s="10"/>
      <c r="F1590" s="10"/>
      <c r="G1590" s="10"/>
      <c r="H1590" s="10"/>
      <c r="I1590" s="10"/>
      <c r="J1590" s="10"/>
      <c r="K1590" s="10"/>
      <c r="L1590" s="10"/>
      <c r="M1590" s="10"/>
    </row>
    <row r="1591" spans="1:13" x14ac:dyDescent="0.25">
      <c r="A1591" s="9" t="s">
        <v>216</v>
      </c>
      <c r="B1591" s="9" t="s">
        <v>37</v>
      </c>
      <c r="C1591" s="9" t="s">
        <v>38</v>
      </c>
      <c r="D1591" s="13" t="s">
        <v>217</v>
      </c>
      <c r="E1591" s="10"/>
      <c r="F1591" s="10"/>
      <c r="G1591" s="10"/>
      <c r="H1591" s="10"/>
      <c r="I1591" s="10"/>
      <c r="J1591" s="10"/>
      <c r="K1591" s="21">
        <v>0.15</v>
      </c>
      <c r="L1591" s="11">
        <v>22.72</v>
      </c>
      <c r="M1591" s="12">
        <f>ROUND(K1591*L1591,2)</f>
        <v>3.41</v>
      </c>
    </row>
    <row r="1592" spans="1:13" x14ac:dyDescent="0.25">
      <c r="A1592" s="10"/>
      <c r="B1592" s="10"/>
      <c r="C1592" s="10"/>
      <c r="D1592" s="13" t="s">
        <v>217</v>
      </c>
      <c r="E1592" s="10"/>
      <c r="F1592" s="10"/>
      <c r="G1592" s="10"/>
      <c r="H1592" s="10"/>
      <c r="I1592" s="10"/>
      <c r="J1592" s="10"/>
      <c r="K1592" s="10"/>
      <c r="L1592" s="10"/>
      <c r="M1592" s="10"/>
    </row>
    <row r="1593" spans="1:13" ht="22.5" x14ac:dyDescent="0.25">
      <c r="A1593" s="9" t="s">
        <v>1196</v>
      </c>
      <c r="B1593" s="9" t="s">
        <v>30</v>
      </c>
      <c r="C1593" s="9" t="s">
        <v>108</v>
      </c>
      <c r="D1593" s="13" t="s">
        <v>1197</v>
      </c>
      <c r="E1593" s="10"/>
      <c r="F1593" s="10"/>
      <c r="G1593" s="10"/>
      <c r="H1593" s="10"/>
      <c r="I1593" s="10"/>
      <c r="J1593" s="10"/>
      <c r="K1593" s="21">
        <v>1</v>
      </c>
      <c r="L1593" s="11">
        <v>7.68</v>
      </c>
      <c r="M1593" s="12">
        <f>ROUND(K1593*L1593,2)</f>
        <v>7.68</v>
      </c>
    </row>
    <row r="1594" spans="1:13" ht="56.25" x14ac:dyDescent="0.25">
      <c r="A1594" s="10"/>
      <c r="B1594" s="10"/>
      <c r="C1594" s="10"/>
      <c r="D1594" s="13" t="s">
        <v>1198</v>
      </c>
      <c r="E1594" s="10"/>
      <c r="F1594" s="10"/>
      <c r="G1594" s="10"/>
      <c r="H1594" s="10"/>
      <c r="I1594" s="10"/>
      <c r="J1594" s="10"/>
      <c r="K1594" s="10"/>
      <c r="L1594" s="10"/>
      <c r="M1594" s="10"/>
    </row>
    <row r="1595" spans="1:13" x14ac:dyDescent="0.25">
      <c r="A1595" s="9" t="s">
        <v>856</v>
      </c>
      <c r="B1595" s="9" t="s">
        <v>43</v>
      </c>
      <c r="C1595" s="9" t="s">
        <v>44</v>
      </c>
      <c r="D1595" s="13" t="s">
        <v>857</v>
      </c>
      <c r="E1595" s="10"/>
      <c r="F1595" s="10"/>
      <c r="G1595" s="10"/>
      <c r="H1595" s="10"/>
      <c r="I1595" s="10"/>
      <c r="J1595" s="10"/>
      <c r="K1595" s="21">
        <v>0.14000000000000001</v>
      </c>
      <c r="L1595" s="11">
        <v>1.5</v>
      </c>
      <c r="M1595" s="12">
        <f>ROUND(K1595*L1595,2)</f>
        <v>0.21</v>
      </c>
    </row>
    <row r="1596" spans="1:13" x14ac:dyDescent="0.25">
      <c r="A1596" s="10"/>
      <c r="B1596" s="10"/>
      <c r="C1596" s="10"/>
      <c r="D1596" s="13" t="s">
        <v>640</v>
      </c>
      <c r="E1596" s="10"/>
      <c r="F1596" s="10"/>
      <c r="G1596" s="10"/>
      <c r="H1596" s="10"/>
      <c r="I1596" s="10"/>
      <c r="J1596" s="10"/>
      <c r="K1596" s="10"/>
      <c r="L1596" s="10"/>
      <c r="M1596" s="10"/>
    </row>
    <row r="1597" spans="1:13" x14ac:dyDescent="0.25">
      <c r="A1597" s="10"/>
      <c r="B1597" s="10"/>
      <c r="C1597" s="10"/>
      <c r="D1597" s="30"/>
      <c r="E1597" s="9" t="s">
        <v>660</v>
      </c>
      <c r="F1597" s="22">
        <v>16</v>
      </c>
      <c r="G1597" s="11">
        <v>0</v>
      </c>
      <c r="H1597" s="11">
        <v>0</v>
      </c>
      <c r="I1597" s="11">
        <v>0</v>
      </c>
      <c r="J1597" s="12">
        <f>OR(F1597&lt;&gt;0,G1597&lt;&gt;0,H1597&lt;&gt;0,I1597&lt;&gt;0)*(F1597 + (F1597 = 0))*(G1597 + (G1597 = 0))*(H1597 + (H1597 = 0))*(I1597 + (I1597 = 0))</f>
        <v>16</v>
      </c>
      <c r="K1597" s="10"/>
      <c r="L1597" s="10"/>
      <c r="M1597" s="10"/>
    </row>
    <row r="1598" spans="1:13" x14ac:dyDescent="0.25">
      <c r="A1598" s="10"/>
      <c r="B1598" s="10"/>
      <c r="C1598" s="10"/>
      <c r="D1598" s="30"/>
      <c r="E1598" s="9" t="s">
        <v>7</v>
      </c>
      <c r="F1598" s="22"/>
      <c r="G1598" s="11"/>
      <c r="H1598" s="11"/>
      <c r="I1598" s="11"/>
      <c r="J1598" s="12">
        <f>OR(F1598&lt;&gt;0,G1598&lt;&gt;0,H1598&lt;&gt;0,I1598&lt;&gt;0)*(F1598 + (F1598 = 0))*(G1598 + (G1598 = 0))*(H1598 + (H1598 = 0))*(I1598 + (I1598 = 0))</f>
        <v>0</v>
      </c>
      <c r="K1598" s="10"/>
      <c r="L1598" s="10"/>
      <c r="M1598" s="10"/>
    </row>
    <row r="1599" spans="1:13" x14ac:dyDescent="0.25">
      <c r="A1599" s="10"/>
      <c r="B1599" s="10"/>
      <c r="C1599" s="10"/>
      <c r="D1599" s="30"/>
      <c r="E1599" s="10"/>
      <c r="F1599" s="10"/>
      <c r="G1599" s="10"/>
      <c r="H1599" s="10"/>
      <c r="I1599" s="10"/>
      <c r="J1599" s="14" t="s">
        <v>1199</v>
      </c>
      <c r="K1599" s="16">
        <f>SUM(J1597:J1598)*1</f>
        <v>16</v>
      </c>
      <c r="L1599" s="16">
        <f>M1589+M1591+M1593+M1595</f>
        <v>14.23</v>
      </c>
      <c r="M1599" s="16">
        <f>ROUND(K1599*L1599,2)</f>
        <v>227.68</v>
      </c>
    </row>
    <row r="1600" spans="1:13" ht="0.95" customHeight="1" x14ac:dyDescent="0.25">
      <c r="A1600" s="17"/>
      <c r="B1600" s="17"/>
      <c r="C1600" s="17"/>
      <c r="D1600" s="31"/>
      <c r="E1600" s="17"/>
      <c r="F1600" s="17"/>
      <c r="G1600" s="17"/>
      <c r="H1600" s="17"/>
      <c r="I1600" s="17"/>
      <c r="J1600" s="17"/>
      <c r="K1600" s="17"/>
      <c r="L1600" s="17"/>
      <c r="M1600" s="17"/>
    </row>
    <row r="1601" spans="1:13" x14ac:dyDescent="0.25">
      <c r="A1601" s="10"/>
      <c r="B1601" s="10"/>
      <c r="C1601" s="10"/>
      <c r="D1601" s="30"/>
      <c r="E1601" s="10"/>
      <c r="F1601" s="10"/>
      <c r="G1601" s="10"/>
      <c r="H1601" s="10"/>
      <c r="I1601" s="10"/>
      <c r="J1601" s="14" t="s">
        <v>1200</v>
      </c>
      <c r="K1601" s="11">
        <v>1</v>
      </c>
      <c r="L1601" s="16">
        <f>M1587</f>
        <v>227.68</v>
      </c>
      <c r="M1601" s="16">
        <f>ROUND(K1601*L1601,2)</f>
        <v>227.68</v>
      </c>
    </row>
    <row r="1602" spans="1:13" ht="0.95" customHeight="1" x14ac:dyDescent="0.25">
      <c r="A1602" s="17"/>
      <c r="B1602" s="17"/>
      <c r="C1602" s="17"/>
      <c r="D1602" s="31"/>
      <c r="E1602" s="17"/>
      <c r="F1602" s="17"/>
      <c r="G1602" s="17"/>
      <c r="H1602" s="17"/>
      <c r="I1602" s="17"/>
      <c r="J1602" s="17"/>
      <c r="K1602" s="17"/>
      <c r="L1602" s="17"/>
      <c r="M1602" s="17"/>
    </row>
    <row r="1603" spans="1:13" x14ac:dyDescent="0.25">
      <c r="A1603" s="18" t="s">
        <v>1201</v>
      </c>
      <c r="B1603" s="18" t="s">
        <v>6</v>
      </c>
      <c r="C1603" s="18" t="s">
        <v>7</v>
      </c>
      <c r="D1603" s="32" t="s">
        <v>1202</v>
      </c>
      <c r="E1603" s="19"/>
      <c r="F1603" s="19"/>
      <c r="G1603" s="19"/>
      <c r="H1603" s="19"/>
      <c r="I1603" s="19"/>
      <c r="J1603" s="19"/>
      <c r="K1603" s="20">
        <f>K1632</f>
        <v>1</v>
      </c>
      <c r="L1603" s="20">
        <f>L1632</f>
        <v>499.31</v>
      </c>
      <c r="M1603" s="20">
        <f>M1632</f>
        <v>499.31</v>
      </c>
    </row>
    <row r="1604" spans="1:13" ht="22.5" x14ac:dyDescent="0.25">
      <c r="A1604" s="8" t="s">
        <v>1203</v>
      </c>
      <c r="B1604" s="9" t="s">
        <v>10</v>
      </c>
      <c r="C1604" s="9" t="s">
        <v>108</v>
      </c>
      <c r="D1604" s="13" t="s">
        <v>1204</v>
      </c>
      <c r="E1604" s="10"/>
      <c r="F1604" s="10"/>
      <c r="G1604" s="10"/>
      <c r="H1604" s="10"/>
      <c r="I1604" s="10"/>
      <c r="J1604" s="10"/>
      <c r="K1604" s="12">
        <f>K1616</f>
        <v>2</v>
      </c>
      <c r="L1604" s="12">
        <f>L1616</f>
        <v>128.83000000000001</v>
      </c>
      <c r="M1604" s="12">
        <f>M1616</f>
        <v>257.66000000000003</v>
      </c>
    </row>
    <row r="1605" spans="1:13" ht="33.75" x14ac:dyDescent="0.25">
      <c r="A1605" s="10"/>
      <c r="B1605" s="10"/>
      <c r="C1605" s="10"/>
      <c r="D1605" s="13" t="s">
        <v>1205</v>
      </c>
      <c r="E1605" s="10"/>
      <c r="F1605" s="10"/>
      <c r="G1605" s="10"/>
      <c r="H1605" s="10"/>
      <c r="I1605" s="10"/>
      <c r="J1605" s="10"/>
      <c r="K1605" s="10"/>
      <c r="L1605" s="10"/>
      <c r="M1605" s="10"/>
    </row>
    <row r="1606" spans="1:13" x14ac:dyDescent="0.25">
      <c r="A1606" s="9" t="s">
        <v>1206</v>
      </c>
      <c r="B1606" s="9" t="s">
        <v>37</v>
      </c>
      <c r="C1606" s="9" t="s">
        <v>38</v>
      </c>
      <c r="D1606" s="13" t="s">
        <v>217</v>
      </c>
      <c r="E1606" s="10"/>
      <c r="F1606" s="10"/>
      <c r="G1606" s="10"/>
      <c r="H1606" s="10"/>
      <c r="I1606" s="10"/>
      <c r="J1606" s="10"/>
      <c r="K1606" s="21">
        <v>0.2</v>
      </c>
      <c r="L1606" s="11">
        <v>22.72</v>
      </c>
      <c r="M1606" s="12">
        <f>ROUND(K1606*L1606,2)</f>
        <v>4.54</v>
      </c>
    </row>
    <row r="1607" spans="1:13" x14ac:dyDescent="0.25">
      <c r="A1607" s="10"/>
      <c r="B1607" s="10"/>
      <c r="C1607" s="10"/>
      <c r="D1607" s="13" t="s">
        <v>217</v>
      </c>
      <c r="E1607" s="10"/>
      <c r="F1607" s="10"/>
      <c r="G1607" s="10"/>
      <c r="H1607" s="10"/>
      <c r="I1607" s="10"/>
      <c r="J1607" s="10"/>
      <c r="K1607" s="10"/>
      <c r="L1607" s="10"/>
      <c r="M1607" s="10"/>
    </row>
    <row r="1608" spans="1:13" x14ac:dyDescent="0.25">
      <c r="A1608" s="9" t="s">
        <v>1194</v>
      </c>
      <c r="B1608" s="9" t="s">
        <v>37</v>
      </c>
      <c r="C1608" s="9" t="s">
        <v>38</v>
      </c>
      <c r="D1608" s="13" t="s">
        <v>1195</v>
      </c>
      <c r="E1608" s="10"/>
      <c r="F1608" s="10"/>
      <c r="G1608" s="10"/>
      <c r="H1608" s="10"/>
      <c r="I1608" s="10"/>
      <c r="J1608" s="10"/>
      <c r="K1608" s="21">
        <v>0.2</v>
      </c>
      <c r="L1608" s="11">
        <v>19.53</v>
      </c>
      <c r="M1608" s="12">
        <f>ROUND(K1608*L1608,2)</f>
        <v>3.91</v>
      </c>
    </row>
    <row r="1609" spans="1:13" x14ac:dyDescent="0.25">
      <c r="A1609" s="10"/>
      <c r="B1609" s="10"/>
      <c r="C1609" s="10"/>
      <c r="D1609" s="13" t="s">
        <v>1195</v>
      </c>
      <c r="E1609" s="10"/>
      <c r="F1609" s="10"/>
      <c r="G1609" s="10"/>
      <c r="H1609" s="10"/>
      <c r="I1609" s="10"/>
      <c r="J1609" s="10"/>
      <c r="K1609" s="10"/>
      <c r="L1609" s="10"/>
      <c r="M1609" s="10"/>
    </row>
    <row r="1610" spans="1:13" x14ac:dyDescent="0.25">
      <c r="A1610" s="9" t="s">
        <v>1207</v>
      </c>
      <c r="B1610" s="9" t="s">
        <v>30</v>
      </c>
      <c r="C1610" s="9" t="s">
        <v>108</v>
      </c>
      <c r="D1610" s="13" t="s">
        <v>1208</v>
      </c>
      <c r="E1610" s="10"/>
      <c r="F1610" s="10"/>
      <c r="G1610" s="10"/>
      <c r="H1610" s="10"/>
      <c r="I1610" s="10"/>
      <c r="J1610" s="10"/>
      <c r="K1610" s="21">
        <v>1</v>
      </c>
      <c r="L1610" s="11">
        <v>118.21</v>
      </c>
      <c r="M1610" s="12">
        <f>ROUND(K1610*L1610,2)</f>
        <v>118.21</v>
      </c>
    </row>
    <row r="1611" spans="1:13" ht="22.5" x14ac:dyDescent="0.25">
      <c r="A1611" s="10"/>
      <c r="B1611" s="10"/>
      <c r="C1611" s="10"/>
      <c r="D1611" s="13" t="s">
        <v>1209</v>
      </c>
      <c r="E1611" s="10"/>
      <c r="F1611" s="10"/>
      <c r="G1611" s="10"/>
      <c r="H1611" s="10"/>
      <c r="I1611" s="10"/>
      <c r="J1611" s="10"/>
      <c r="K1611" s="10"/>
      <c r="L1611" s="10"/>
      <c r="M1611" s="10"/>
    </row>
    <row r="1612" spans="1:13" x14ac:dyDescent="0.25">
      <c r="A1612" s="9" t="s">
        <v>1210</v>
      </c>
      <c r="B1612" s="9" t="s">
        <v>30</v>
      </c>
      <c r="C1612" s="9" t="s">
        <v>108</v>
      </c>
      <c r="D1612" s="13" t="s">
        <v>1211</v>
      </c>
      <c r="E1612" s="10"/>
      <c r="F1612" s="10"/>
      <c r="G1612" s="10"/>
      <c r="H1612" s="10"/>
      <c r="I1612" s="10"/>
      <c r="J1612" s="10"/>
      <c r="K1612" s="21">
        <v>1</v>
      </c>
      <c r="L1612" s="11">
        <v>0.27</v>
      </c>
      <c r="M1612" s="12">
        <f>ROUND(K1612*L1612,2)</f>
        <v>0.27</v>
      </c>
    </row>
    <row r="1613" spans="1:13" ht="22.5" x14ac:dyDescent="0.25">
      <c r="A1613" s="10"/>
      <c r="B1613" s="10"/>
      <c r="C1613" s="10"/>
      <c r="D1613" s="13" t="s">
        <v>1212</v>
      </c>
      <c r="E1613" s="10"/>
      <c r="F1613" s="10"/>
      <c r="G1613" s="10"/>
      <c r="H1613" s="10"/>
      <c r="I1613" s="10"/>
      <c r="J1613" s="10"/>
      <c r="K1613" s="10"/>
      <c r="L1613" s="10"/>
      <c r="M1613" s="10"/>
    </row>
    <row r="1614" spans="1:13" x14ac:dyDescent="0.25">
      <c r="A1614" s="9" t="s">
        <v>856</v>
      </c>
      <c r="B1614" s="9" t="s">
        <v>43</v>
      </c>
      <c r="C1614" s="9" t="s">
        <v>44</v>
      </c>
      <c r="D1614" s="13" t="s">
        <v>857</v>
      </c>
      <c r="E1614" s="10"/>
      <c r="F1614" s="10"/>
      <c r="G1614" s="10"/>
      <c r="H1614" s="10"/>
      <c r="I1614" s="10"/>
      <c r="J1614" s="10"/>
      <c r="K1614" s="21">
        <v>1.2689999999999999</v>
      </c>
      <c r="L1614" s="11">
        <v>1.5</v>
      </c>
      <c r="M1614" s="12">
        <f>ROUND(K1614*L1614,2)</f>
        <v>1.9</v>
      </c>
    </row>
    <row r="1615" spans="1:13" x14ac:dyDescent="0.25">
      <c r="A1615" s="10"/>
      <c r="B1615" s="10"/>
      <c r="C1615" s="10"/>
      <c r="D1615" s="13" t="s">
        <v>640</v>
      </c>
      <c r="E1615" s="10"/>
      <c r="F1615" s="10"/>
      <c r="G1615" s="10"/>
      <c r="H1615" s="10"/>
      <c r="I1615" s="10"/>
      <c r="J1615" s="10"/>
      <c r="K1615" s="10"/>
      <c r="L1615" s="10"/>
      <c r="M1615" s="10"/>
    </row>
    <row r="1616" spans="1:13" x14ac:dyDescent="0.25">
      <c r="A1616" s="10"/>
      <c r="B1616" s="10"/>
      <c r="C1616" s="10"/>
      <c r="D1616" s="30"/>
      <c r="E1616" s="10"/>
      <c r="F1616" s="10"/>
      <c r="G1616" s="10"/>
      <c r="H1616" s="10"/>
      <c r="I1616" s="10"/>
      <c r="J1616" s="14" t="s">
        <v>1213</v>
      </c>
      <c r="K1616" s="11">
        <v>2</v>
      </c>
      <c r="L1616" s="16">
        <f>M1606+M1608+M1610+M1612+M1614</f>
        <v>128.83000000000001</v>
      </c>
      <c r="M1616" s="16">
        <f>ROUND(K1616*L1616,2)</f>
        <v>257.66000000000003</v>
      </c>
    </row>
    <row r="1617" spans="1:13" ht="0.95" customHeight="1" x14ac:dyDescent="0.25">
      <c r="A1617" s="17"/>
      <c r="B1617" s="17"/>
      <c r="C1617" s="17"/>
      <c r="D1617" s="31"/>
      <c r="E1617" s="17"/>
      <c r="F1617" s="17"/>
      <c r="G1617" s="17"/>
      <c r="H1617" s="17"/>
      <c r="I1617" s="17"/>
      <c r="J1617" s="17"/>
      <c r="K1617" s="17"/>
      <c r="L1617" s="17"/>
      <c r="M1617" s="17"/>
    </row>
    <row r="1618" spans="1:13" ht="22.5" x14ac:dyDescent="0.25">
      <c r="A1618" s="8" t="s">
        <v>1214</v>
      </c>
      <c r="B1618" s="9" t="s">
        <v>10</v>
      </c>
      <c r="C1618" s="9" t="s">
        <v>108</v>
      </c>
      <c r="D1618" s="13" t="s">
        <v>1215</v>
      </c>
      <c r="E1618" s="10"/>
      <c r="F1618" s="10"/>
      <c r="G1618" s="10"/>
      <c r="H1618" s="10"/>
      <c r="I1618" s="10"/>
      <c r="J1618" s="10"/>
      <c r="K1618" s="12">
        <f>K1630</f>
        <v>5</v>
      </c>
      <c r="L1618" s="12">
        <f>L1630</f>
        <v>48.33</v>
      </c>
      <c r="M1618" s="12">
        <f>M1630</f>
        <v>241.65</v>
      </c>
    </row>
    <row r="1619" spans="1:13" ht="33.75" x14ac:dyDescent="0.25">
      <c r="A1619" s="10"/>
      <c r="B1619" s="10"/>
      <c r="C1619" s="10"/>
      <c r="D1619" s="13" t="s">
        <v>1216</v>
      </c>
      <c r="E1619" s="10"/>
      <c r="F1619" s="10"/>
      <c r="G1619" s="10"/>
      <c r="H1619" s="10"/>
      <c r="I1619" s="10"/>
      <c r="J1619" s="10"/>
      <c r="K1619" s="10"/>
      <c r="L1619" s="10"/>
      <c r="M1619" s="10"/>
    </row>
    <row r="1620" spans="1:13" x14ac:dyDescent="0.25">
      <c r="A1620" s="9" t="s">
        <v>1206</v>
      </c>
      <c r="B1620" s="9" t="s">
        <v>37</v>
      </c>
      <c r="C1620" s="9" t="s">
        <v>38</v>
      </c>
      <c r="D1620" s="13" t="s">
        <v>217</v>
      </c>
      <c r="E1620" s="10"/>
      <c r="F1620" s="10"/>
      <c r="G1620" s="10"/>
      <c r="H1620" s="10"/>
      <c r="I1620" s="10"/>
      <c r="J1620" s="10"/>
      <c r="K1620" s="21">
        <v>0.2</v>
      </c>
      <c r="L1620" s="11">
        <v>22.72</v>
      </c>
      <c r="M1620" s="12">
        <f>ROUND(K1620*L1620,2)</f>
        <v>4.54</v>
      </c>
    </row>
    <row r="1621" spans="1:13" x14ac:dyDescent="0.25">
      <c r="A1621" s="10"/>
      <c r="B1621" s="10"/>
      <c r="C1621" s="10"/>
      <c r="D1621" s="13" t="s">
        <v>217</v>
      </c>
      <c r="E1621" s="10"/>
      <c r="F1621" s="10"/>
      <c r="G1621" s="10"/>
      <c r="H1621" s="10"/>
      <c r="I1621" s="10"/>
      <c r="J1621" s="10"/>
      <c r="K1621" s="10"/>
      <c r="L1621" s="10"/>
      <c r="M1621" s="10"/>
    </row>
    <row r="1622" spans="1:13" x14ac:dyDescent="0.25">
      <c r="A1622" s="9" t="s">
        <v>1194</v>
      </c>
      <c r="B1622" s="9" t="s">
        <v>37</v>
      </c>
      <c r="C1622" s="9" t="s">
        <v>38</v>
      </c>
      <c r="D1622" s="13" t="s">
        <v>1195</v>
      </c>
      <c r="E1622" s="10"/>
      <c r="F1622" s="10"/>
      <c r="G1622" s="10"/>
      <c r="H1622" s="10"/>
      <c r="I1622" s="10"/>
      <c r="J1622" s="10"/>
      <c r="K1622" s="21">
        <v>0.2</v>
      </c>
      <c r="L1622" s="11">
        <v>19.53</v>
      </c>
      <c r="M1622" s="12">
        <f>ROUND(K1622*L1622,2)</f>
        <v>3.91</v>
      </c>
    </row>
    <row r="1623" spans="1:13" x14ac:dyDescent="0.25">
      <c r="A1623" s="10"/>
      <c r="B1623" s="10"/>
      <c r="C1623" s="10"/>
      <c r="D1623" s="13" t="s">
        <v>1195</v>
      </c>
      <c r="E1623" s="10"/>
      <c r="F1623" s="10"/>
      <c r="G1623" s="10"/>
      <c r="H1623" s="10"/>
      <c r="I1623" s="10"/>
      <c r="J1623" s="10"/>
      <c r="K1623" s="10"/>
      <c r="L1623" s="10"/>
      <c r="M1623" s="10"/>
    </row>
    <row r="1624" spans="1:13" ht="22.5" x14ac:dyDescent="0.25">
      <c r="A1624" s="9" t="s">
        <v>1217</v>
      </c>
      <c r="B1624" s="9" t="s">
        <v>30</v>
      </c>
      <c r="C1624" s="9" t="s">
        <v>108</v>
      </c>
      <c r="D1624" s="13" t="s">
        <v>1218</v>
      </c>
      <c r="E1624" s="10"/>
      <c r="F1624" s="10"/>
      <c r="G1624" s="10"/>
      <c r="H1624" s="10"/>
      <c r="I1624" s="10"/>
      <c r="J1624" s="10"/>
      <c r="K1624" s="21">
        <v>1</v>
      </c>
      <c r="L1624" s="11">
        <v>38.9</v>
      </c>
      <c r="M1624" s="12">
        <f>ROUND(K1624*L1624,2)</f>
        <v>38.9</v>
      </c>
    </row>
    <row r="1625" spans="1:13" ht="22.5" x14ac:dyDescent="0.25">
      <c r="A1625" s="10"/>
      <c r="B1625" s="10"/>
      <c r="C1625" s="10"/>
      <c r="D1625" s="13" t="s">
        <v>1219</v>
      </c>
      <c r="E1625" s="10"/>
      <c r="F1625" s="10"/>
      <c r="G1625" s="10"/>
      <c r="H1625" s="10"/>
      <c r="I1625" s="10"/>
      <c r="J1625" s="10"/>
      <c r="K1625" s="10"/>
      <c r="L1625" s="10"/>
      <c r="M1625" s="10"/>
    </row>
    <row r="1626" spans="1:13" x14ac:dyDescent="0.25">
      <c r="A1626" s="9" t="s">
        <v>1210</v>
      </c>
      <c r="B1626" s="9" t="s">
        <v>30</v>
      </c>
      <c r="C1626" s="9" t="s">
        <v>108</v>
      </c>
      <c r="D1626" s="13" t="s">
        <v>1211</v>
      </c>
      <c r="E1626" s="10"/>
      <c r="F1626" s="10"/>
      <c r="G1626" s="10"/>
      <c r="H1626" s="10"/>
      <c r="I1626" s="10"/>
      <c r="J1626" s="10"/>
      <c r="K1626" s="21">
        <v>1</v>
      </c>
      <c r="L1626" s="11">
        <v>0.27</v>
      </c>
      <c r="M1626" s="12">
        <f>ROUND(K1626*L1626,2)</f>
        <v>0.27</v>
      </c>
    </row>
    <row r="1627" spans="1:13" ht="22.5" x14ac:dyDescent="0.25">
      <c r="A1627" s="10"/>
      <c r="B1627" s="10"/>
      <c r="C1627" s="10"/>
      <c r="D1627" s="13" t="s">
        <v>1212</v>
      </c>
      <c r="E1627" s="10"/>
      <c r="F1627" s="10"/>
      <c r="G1627" s="10"/>
      <c r="H1627" s="10"/>
      <c r="I1627" s="10"/>
      <c r="J1627" s="10"/>
      <c r="K1627" s="10"/>
      <c r="L1627" s="10"/>
      <c r="M1627" s="10"/>
    </row>
    <row r="1628" spans="1:13" x14ac:dyDescent="0.25">
      <c r="A1628" s="9" t="s">
        <v>856</v>
      </c>
      <c r="B1628" s="9" t="s">
        <v>43</v>
      </c>
      <c r="C1628" s="9" t="s">
        <v>44</v>
      </c>
      <c r="D1628" s="13" t="s">
        <v>857</v>
      </c>
      <c r="E1628" s="10"/>
      <c r="F1628" s="10"/>
      <c r="G1628" s="10"/>
      <c r="H1628" s="10"/>
      <c r="I1628" s="10"/>
      <c r="J1628" s="10"/>
      <c r="K1628" s="21">
        <v>0.47599999999999998</v>
      </c>
      <c r="L1628" s="11">
        <v>1.5</v>
      </c>
      <c r="M1628" s="12">
        <f>ROUND(K1628*L1628,2)</f>
        <v>0.71</v>
      </c>
    </row>
    <row r="1629" spans="1:13" x14ac:dyDescent="0.25">
      <c r="A1629" s="10"/>
      <c r="B1629" s="10"/>
      <c r="C1629" s="10"/>
      <c r="D1629" s="13" t="s">
        <v>640</v>
      </c>
      <c r="E1629" s="10"/>
      <c r="F1629" s="10"/>
      <c r="G1629" s="10"/>
      <c r="H1629" s="10"/>
      <c r="I1629" s="10"/>
      <c r="J1629" s="10"/>
      <c r="K1629" s="10"/>
      <c r="L1629" s="10"/>
      <c r="M1629" s="10"/>
    </row>
    <row r="1630" spans="1:13" x14ac:dyDescent="0.25">
      <c r="A1630" s="10"/>
      <c r="B1630" s="10"/>
      <c r="C1630" s="10"/>
      <c r="D1630" s="30"/>
      <c r="E1630" s="10"/>
      <c r="F1630" s="10"/>
      <c r="G1630" s="10"/>
      <c r="H1630" s="10"/>
      <c r="I1630" s="10"/>
      <c r="J1630" s="14" t="s">
        <v>1220</v>
      </c>
      <c r="K1630" s="11">
        <v>5</v>
      </c>
      <c r="L1630" s="16">
        <f>M1620+M1622+M1624+M1626+M1628</f>
        <v>48.33</v>
      </c>
      <c r="M1630" s="16">
        <f>ROUND(K1630*L1630,2)</f>
        <v>241.65</v>
      </c>
    </row>
    <row r="1631" spans="1:13" ht="0.95" customHeight="1" x14ac:dyDescent="0.25">
      <c r="A1631" s="17"/>
      <c r="B1631" s="17"/>
      <c r="C1631" s="17"/>
      <c r="D1631" s="31"/>
      <c r="E1631" s="17"/>
      <c r="F1631" s="17"/>
      <c r="G1631" s="17"/>
      <c r="H1631" s="17"/>
      <c r="I1631" s="17"/>
      <c r="J1631" s="17"/>
      <c r="K1631" s="17"/>
      <c r="L1631" s="17"/>
      <c r="M1631" s="17"/>
    </row>
    <row r="1632" spans="1:13" x14ac:dyDescent="0.25">
      <c r="A1632" s="10"/>
      <c r="B1632" s="10"/>
      <c r="C1632" s="10"/>
      <c r="D1632" s="30"/>
      <c r="E1632" s="10"/>
      <c r="F1632" s="10"/>
      <c r="G1632" s="10"/>
      <c r="H1632" s="10"/>
      <c r="I1632" s="10"/>
      <c r="J1632" s="14" t="s">
        <v>1221</v>
      </c>
      <c r="K1632" s="11">
        <v>1</v>
      </c>
      <c r="L1632" s="16">
        <f>M1604+M1618</f>
        <v>499.31</v>
      </c>
      <c r="M1632" s="16">
        <f>ROUND(K1632*L1632,2)</f>
        <v>499.31</v>
      </c>
    </row>
    <row r="1633" spans="1:13" ht="0.95" customHeight="1" x14ac:dyDescent="0.25">
      <c r="A1633" s="17"/>
      <c r="B1633" s="17"/>
      <c r="C1633" s="17"/>
      <c r="D1633" s="31"/>
      <c r="E1633" s="17"/>
      <c r="F1633" s="17"/>
      <c r="G1633" s="17"/>
      <c r="H1633" s="17"/>
      <c r="I1633" s="17"/>
      <c r="J1633" s="17"/>
      <c r="K1633" s="17"/>
      <c r="L1633" s="17"/>
      <c r="M1633" s="17"/>
    </row>
    <row r="1634" spans="1:13" x14ac:dyDescent="0.25">
      <c r="A1634" s="10"/>
      <c r="B1634" s="10"/>
      <c r="C1634" s="10"/>
      <c r="D1634" s="30"/>
      <c r="E1634" s="10"/>
      <c r="F1634" s="10"/>
      <c r="G1634" s="10"/>
      <c r="H1634" s="10"/>
      <c r="I1634" s="10"/>
      <c r="J1634" s="14" t="s">
        <v>1222</v>
      </c>
      <c r="K1634" s="15">
        <v>1</v>
      </c>
      <c r="L1634" s="16">
        <f>M1584+M1586+M1603</f>
        <v>726.99</v>
      </c>
      <c r="M1634" s="16">
        <f>ROUND(K1634*L1634,2)</f>
        <v>726.99</v>
      </c>
    </row>
    <row r="1635" spans="1:13" ht="0.95" customHeight="1" x14ac:dyDescent="0.25">
      <c r="A1635" s="17"/>
      <c r="B1635" s="17"/>
      <c r="C1635" s="17"/>
      <c r="D1635" s="31"/>
      <c r="E1635" s="17"/>
      <c r="F1635" s="17"/>
      <c r="G1635" s="17"/>
      <c r="H1635" s="17"/>
      <c r="I1635" s="17"/>
      <c r="J1635" s="17"/>
      <c r="K1635" s="17"/>
      <c r="L1635" s="17"/>
      <c r="M1635" s="17"/>
    </row>
    <row r="1636" spans="1:13" x14ac:dyDescent="0.25">
      <c r="A1636" s="4" t="s">
        <v>1223</v>
      </c>
      <c r="B1636" s="4" t="s">
        <v>6</v>
      </c>
      <c r="C1636" s="4" t="s">
        <v>7</v>
      </c>
      <c r="D1636" s="29" t="s">
        <v>1224</v>
      </c>
      <c r="E1636" s="5"/>
      <c r="F1636" s="5"/>
      <c r="G1636" s="5"/>
      <c r="H1636" s="5"/>
      <c r="I1636" s="5"/>
      <c r="J1636" s="5"/>
      <c r="K1636" s="6">
        <f>K1686</f>
        <v>1</v>
      </c>
      <c r="L1636" s="7">
        <f>L1686</f>
        <v>11705.37</v>
      </c>
      <c r="M1636" s="7">
        <f>M1686</f>
        <v>11705.37</v>
      </c>
    </row>
    <row r="1637" spans="1:13" x14ac:dyDescent="0.25">
      <c r="A1637" s="8" t="s">
        <v>1225</v>
      </c>
      <c r="B1637" s="9" t="s">
        <v>10</v>
      </c>
      <c r="C1637" s="9" t="s">
        <v>108</v>
      </c>
      <c r="D1637" s="13" t="s">
        <v>1226</v>
      </c>
      <c r="E1637" s="10"/>
      <c r="F1637" s="10"/>
      <c r="G1637" s="10"/>
      <c r="H1637" s="10"/>
      <c r="I1637" s="10"/>
      <c r="J1637" s="10"/>
      <c r="K1637" s="12">
        <f>K1651</f>
        <v>1</v>
      </c>
      <c r="L1637" s="12">
        <f>L1651</f>
        <v>3714.82</v>
      </c>
      <c r="M1637" s="12">
        <f>M1651</f>
        <v>3714.82</v>
      </c>
    </row>
    <row r="1638" spans="1:13" ht="281.25" x14ac:dyDescent="0.25">
      <c r="A1638" s="10"/>
      <c r="B1638" s="10"/>
      <c r="C1638" s="10"/>
      <c r="D1638" s="13" t="s">
        <v>1227</v>
      </c>
      <c r="E1638" s="10"/>
      <c r="F1638" s="10"/>
      <c r="G1638" s="10"/>
      <c r="H1638" s="10"/>
      <c r="I1638" s="10"/>
      <c r="J1638" s="10"/>
      <c r="K1638" s="10"/>
      <c r="L1638" s="10"/>
      <c r="M1638" s="10"/>
    </row>
    <row r="1639" spans="1:13" x14ac:dyDescent="0.25">
      <c r="A1639" s="9" t="s">
        <v>1228</v>
      </c>
      <c r="B1639" s="9" t="s">
        <v>37</v>
      </c>
      <c r="C1639" s="9" t="s">
        <v>38</v>
      </c>
      <c r="D1639" s="13" t="s">
        <v>1229</v>
      </c>
      <c r="E1639" s="10"/>
      <c r="F1639" s="10"/>
      <c r="G1639" s="10"/>
      <c r="H1639" s="10"/>
      <c r="I1639" s="10"/>
      <c r="J1639" s="10"/>
      <c r="K1639" s="21">
        <v>15</v>
      </c>
      <c r="L1639" s="11">
        <v>19.07</v>
      </c>
      <c r="M1639" s="12">
        <f>ROUND(K1639*L1639,2)</f>
        <v>286.05</v>
      </c>
    </row>
    <row r="1640" spans="1:13" x14ac:dyDescent="0.25">
      <c r="A1640" s="10"/>
      <c r="B1640" s="10"/>
      <c r="C1640" s="10"/>
      <c r="D1640" s="13" t="s">
        <v>1229</v>
      </c>
      <c r="E1640" s="10"/>
      <c r="F1640" s="10"/>
      <c r="G1640" s="10"/>
      <c r="H1640" s="10"/>
      <c r="I1640" s="10"/>
      <c r="J1640" s="10"/>
      <c r="K1640" s="10"/>
      <c r="L1640" s="10"/>
      <c r="M1640" s="10"/>
    </row>
    <row r="1641" spans="1:13" x14ac:dyDescent="0.25">
      <c r="A1641" s="9" t="s">
        <v>1230</v>
      </c>
      <c r="B1641" s="9" t="s">
        <v>37</v>
      </c>
      <c r="C1641" s="9" t="s">
        <v>38</v>
      </c>
      <c r="D1641" s="13" t="s">
        <v>1231</v>
      </c>
      <c r="E1641" s="10"/>
      <c r="F1641" s="10"/>
      <c r="G1641" s="10"/>
      <c r="H1641" s="10"/>
      <c r="I1641" s="10"/>
      <c r="J1641" s="10"/>
      <c r="K1641" s="21">
        <v>15</v>
      </c>
      <c r="L1641" s="11">
        <v>19.989999999999998</v>
      </c>
      <c r="M1641" s="12">
        <f>ROUND(K1641*L1641,2)</f>
        <v>299.85000000000002</v>
      </c>
    </row>
    <row r="1642" spans="1:13" x14ac:dyDescent="0.25">
      <c r="A1642" s="10"/>
      <c r="B1642" s="10"/>
      <c r="C1642" s="10"/>
      <c r="D1642" s="13" t="s">
        <v>1231</v>
      </c>
      <c r="E1642" s="10"/>
      <c r="F1642" s="10"/>
      <c r="G1642" s="10"/>
      <c r="H1642" s="10"/>
      <c r="I1642" s="10"/>
      <c r="J1642" s="10"/>
      <c r="K1642" s="10"/>
      <c r="L1642" s="10"/>
      <c r="M1642" s="10"/>
    </row>
    <row r="1643" spans="1:13" x14ac:dyDescent="0.25">
      <c r="A1643" s="9" t="s">
        <v>1232</v>
      </c>
      <c r="B1643" s="9" t="s">
        <v>30</v>
      </c>
      <c r="C1643" s="9" t="s">
        <v>108</v>
      </c>
      <c r="D1643" s="13" t="s">
        <v>1233</v>
      </c>
      <c r="E1643" s="10"/>
      <c r="F1643" s="10"/>
      <c r="G1643" s="10"/>
      <c r="H1643" s="10"/>
      <c r="I1643" s="10"/>
      <c r="J1643" s="10"/>
      <c r="K1643" s="21">
        <v>1</v>
      </c>
      <c r="L1643" s="11">
        <v>2950</v>
      </c>
      <c r="M1643" s="12">
        <f>ROUND(K1643*L1643,2)</f>
        <v>2950</v>
      </c>
    </row>
    <row r="1644" spans="1:13" x14ac:dyDescent="0.25">
      <c r="A1644" s="10"/>
      <c r="B1644" s="10"/>
      <c r="C1644" s="10"/>
      <c r="D1644" s="13" t="s">
        <v>1233</v>
      </c>
      <c r="E1644" s="10"/>
      <c r="F1644" s="10"/>
      <c r="G1644" s="10"/>
      <c r="H1644" s="10"/>
      <c r="I1644" s="10"/>
      <c r="J1644" s="10"/>
      <c r="K1644" s="10"/>
      <c r="L1644" s="10"/>
      <c r="M1644" s="10"/>
    </row>
    <row r="1645" spans="1:13" x14ac:dyDescent="0.25">
      <c r="A1645" s="9" t="s">
        <v>1234</v>
      </c>
      <c r="B1645" s="9" t="s">
        <v>43</v>
      </c>
      <c r="C1645" s="9" t="s">
        <v>44</v>
      </c>
      <c r="D1645" s="13" t="s">
        <v>402</v>
      </c>
      <c r="E1645" s="10"/>
      <c r="F1645" s="10"/>
      <c r="G1645" s="10"/>
      <c r="H1645" s="10"/>
      <c r="I1645" s="10"/>
      <c r="J1645" s="10"/>
      <c r="K1645" s="21">
        <v>35.359000000000002</v>
      </c>
      <c r="L1645" s="11">
        <v>2</v>
      </c>
      <c r="M1645" s="12">
        <f>ROUND(K1645*L1645,2)</f>
        <v>70.72</v>
      </c>
    </row>
    <row r="1646" spans="1:13" x14ac:dyDescent="0.25">
      <c r="A1646" s="10"/>
      <c r="B1646" s="10"/>
      <c r="C1646" s="10"/>
      <c r="D1646" s="13" t="s">
        <v>402</v>
      </c>
      <c r="E1646" s="10"/>
      <c r="F1646" s="10"/>
      <c r="G1646" s="10"/>
      <c r="H1646" s="10"/>
      <c r="I1646" s="10"/>
      <c r="J1646" s="10"/>
      <c r="K1646" s="10"/>
      <c r="L1646" s="10"/>
      <c r="M1646" s="10"/>
    </row>
    <row r="1647" spans="1:13" x14ac:dyDescent="0.25">
      <c r="A1647" s="9" t="s">
        <v>1235</v>
      </c>
      <c r="B1647" s="9" t="s">
        <v>43</v>
      </c>
      <c r="C1647" s="9" t="s">
        <v>44</v>
      </c>
      <c r="D1647" s="13" t="s">
        <v>1236</v>
      </c>
      <c r="E1647" s="10"/>
      <c r="F1647" s="10"/>
      <c r="G1647" s="10"/>
      <c r="H1647" s="10"/>
      <c r="I1647" s="10"/>
      <c r="J1647" s="10"/>
      <c r="K1647" s="21">
        <v>36.066000000000003</v>
      </c>
      <c r="L1647" s="11">
        <v>3</v>
      </c>
      <c r="M1647" s="12">
        <f>ROUND(K1647*L1647,2)</f>
        <v>108.2</v>
      </c>
    </row>
    <row r="1648" spans="1:13" x14ac:dyDescent="0.25">
      <c r="A1648" s="10"/>
      <c r="B1648" s="10"/>
      <c r="C1648" s="10"/>
      <c r="D1648" s="13" t="s">
        <v>1236</v>
      </c>
      <c r="E1648" s="10"/>
      <c r="F1648" s="10"/>
      <c r="G1648" s="10"/>
      <c r="H1648" s="10"/>
      <c r="I1648" s="10"/>
      <c r="J1648" s="10"/>
      <c r="K1648" s="10"/>
      <c r="L1648" s="10"/>
      <c r="M1648" s="10"/>
    </row>
    <row r="1649" spans="1:13" x14ac:dyDescent="0.25">
      <c r="A1649" s="10"/>
      <c r="B1649" s="10"/>
      <c r="C1649" s="10"/>
      <c r="D1649" s="30"/>
      <c r="E1649" s="9" t="s">
        <v>675</v>
      </c>
      <c r="F1649" s="22">
        <v>1</v>
      </c>
      <c r="G1649" s="11">
        <v>0</v>
      </c>
      <c r="H1649" s="11">
        <v>0</v>
      </c>
      <c r="I1649" s="11">
        <v>0</v>
      </c>
      <c r="J1649" s="12">
        <f>OR(F1649&lt;&gt;0,G1649&lt;&gt;0,H1649&lt;&gt;0,I1649&lt;&gt;0)*(F1649 + (F1649 = 0))*(G1649 + (G1649 = 0))*(H1649 + (H1649 = 0))*(I1649 + (I1649 = 0))</f>
        <v>1</v>
      </c>
      <c r="K1649" s="10"/>
      <c r="L1649" s="10"/>
      <c r="M1649" s="10"/>
    </row>
    <row r="1650" spans="1:13" x14ac:dyDescent="0.25">
      <c r="A1650" s="10"/>
      <c r="B1650" s="10"/>
      <c r="C1650" s="10"/>
      <c r="D1650" s="30"/>
      <c r="E1650" s="9" t="s">
        <v>7</v>
      </c>
      <c r="F1650" s="22"/>
      <c r="G1650" s="11"/>
      <c r="H1650" s="11"/>
      <c r="I1650" s="11"/>
      <c r="J1650" s="12">
        <f>OR(F1650&lt;&gt;0,G1650&lt;&gt;0,H1650&lt;&gt;0,I1650&lt;&gt;0)*(F1650 + (F1650 = 0))*(G1650 + (G1650 = 0))*(H1650 + (H1650 = 0))*(I1650 + (I1650 = 0))</f>
        <v>0</v>
      </c>
      <c r="K1650" s="10"/>
      <c r="L1650" s="10"/>
      <c r="M1650" s="10"/>
    </row>
    <row r="1651" spans="1:13" x14ac:dyDescent="0.25">
      <c r="A1651" s="10"/>
      <c r="B1651" s="10"/>
      <c r="C1651" s="10"/>
      <c r="D1651" s="30"/>
      <c r="E1651" s="10"/>
      <c r="F1651" s="10"/>
      <c r="G1651" s="10"/>
      <c r="H1651" s="10"/>
      <c r="I1651" s="10"/>
      <c r="J1651" s="14" t="s">
        <v>1237</v>
      </c>
      <c r="K1651" s="16">
        <f>SUM(J1649:J1650)*1</f>
        <v>1</v>
      </c>
      <c r="L1651" s="16">
        <f>M1639+M1641+M1643+M1645+M1647</f>
        <v>3714.82</v>
      </c>
      <c r="M1651" s="16">
        <f>ROUND(K1651*L1651,2)</f>
        <v>3714.82</v>
      </c>
    </row>
    <row r="1652" spans="1:13" ht="0.95" customHeight="1" x14ac:dyDescent="0.25">
      <c r="A1652" s="17"/>
      <c r="B1652" s="17"/>
      <c r="C1652" s="17"/>
      <c r="D1652" s="31"/>
      <c r="E1652" s="17"/>
      <c r="F1652" s="17"/>
      <c r="G1652" s="17"/>
      <c r="H1652" s="17"/>
      <c r="I1652" s="17"/>
      <c r="J1652" s="17"/>
      <c r="K1652" s="17"/>
      <c r="L1652" s="17"/>
      <c r="M1652" s="17"/>
    </row>
    <row r="1653" spans="1:13" x14ac:dyDescent="0.25">
      <c r="A1653" s="8" t="s">
        <v>1238</v>
      </c>
      <c r="B1653" s="9" t="s">
        <v>10</v>
      </c>
      <c r="C1653" s="9" t="s">
        <v>108</v>
      </c>
      <c r="D1653" s="13" t="s">
        <v>1239</v>
      </c>
      <c r="E1653" s="10"/>
      <c r="F1653" s="10"/>
      <c r="G1653" s="10"/>
      <c r="H1653" s="10"/>
      <c r="I1653" s="10"/>
      <c r="J1653" s="10"/>
      <c r="K1653" s="12">
        <f>K1667</f>
        <v>1</v>
      </c>
      <c r="L1653" s="12">
        <f>L1667</f>
        <v>1349.66</v>
      </c>
      <c r="M1653" s="12">
        <f>M1667</f>
        <v>1349.66</v>
      </c>
    </row>
    <row r="1654" spans="1:13" ht="78.75" x14ac:dyDescent="0.25">
      <c r="A1654" s="10"/>
      <c r="B1654" s="10"/>
      <c r="C1654" s="10"/>
      <c r="D1654" s="13" t="s">
        <v>1240</v>
      </c>
      <c r="E1654" s="10"/>
      <c r="F1654" s="10"/>
      <c r="G1654" s="10"/>
      <c r="H1654" s="10"/>
      <c r="I1654" s="10"/>
      <c r="J1654" s="10"/>
      <c r="K1654" s="10"/>
      <c r="L1654" s="10"/>
      <c r="M1654" s="10"/>
    </row>
    <row r="1655" spans="1:13" x14ac:dyDescent="0.25">
      <c r="A1655" s="9" t="s">
        <v>1228</v>
      </c>
      <c r="B1655" s="9" t="s">
        <v>37</v>
      </c>
      <c r="C1655" s="9" t="s">
        <v>38</v>
      </c>
      <c r="D1655" s="13" t="s">
        <v>1229</v>
      </c>
      <c r="E1655" s="10"/>
      <c r="F1655" s="10"/>
      <c r="G1655" s="10"/>
      <c r="H1655" s="10"/>
      <c r="I1655" s="10"/>
      <c r="J1655" s="10"/>
      <c r="K1655" s="21">
        <v>11</v>
      </c>
      <c r="L1655" s="11">
        <v>19.07</v>
      </c>
      <c r="M1655" s="12">
        <f>ROUND(K1655*L1655,2)</f>
        <v>209.77</v>
      </c>
    </row>
    <row r="1656" spans="1:13" x14ac:dyDescent="0.25">
      <c r="A1656" s="10"/>
      <c r="B1656" s="10"/>
      <c r="C1656" s="10"/>
      <c r="D1656" s="13" t="s">
        <v>1229</v>
      </c>
      <c r="E1656" s="10"/>
      <c r="F1656" s="10"/>
      <c r="G1656" s="10"/>
      <c r="H1656" s="10"/>
      <c r="I1656" s="10"/>
      <c r="J1656" s="10"/>
      <c r="K1656" s="10"/>
      <c r="L1656" s="10"/>
      <c r="M1656" s="10"/>
    </row>
    <row r="1657" spans="1:13" x14ac:dyDescent="0.25">
      <c r="A1657" s="9" t="s">
        <v>1230</v>
      </c>
      <c r="B1657" s="9" t="s">
        <v>37</v>
      </c>
      <c r="C1657" s="9" t="s">
        <v>38</v>
      </c>
      <c r="D1657" s="13" t="s">
        <v>1231</v>
      </c>
      <c r="E1657" s="10"/>
      <c r="F1657" s="10"/>
      <c r="G1657" s="10"/>
      <c r="H1657" s="10"/>
      <c r="I1657" s="10"/>
      <c r="J1657" s="10"/>
      <c r="K1657" s="21">
        <v>11</v>
      </c>
      <c r="L1657" s="11">
        <v>19.989999999999998</v>
      </c>
      <c r="M1657" s="12">
        <f>ROUND(K1657*L1657,2)</f>
        <v>219.89</v>
      </c>
    </row>
    <row r="1658" spans="1:13" x14ac:dyDescent="0.25">
      <c r="A1658" s="10"/>
      <c r="B1658" s="10"/>
      <c r="C1658" s="10"/>
      <c r="D1658" s="13" t="s">
        <v>1231</v>
      </c>
      <c r="E1658" s="10"/>
      <c r="F1658" s="10"/>
      <c r="G1658" s="10"/>
      <c r="H1658" s="10"/>
      <c r="I1658" s="10"/>
      <c r="J1658" s="10"/>
      <c r="K1658" s="10"/>
      <c r="L1658" s="10"/>
      <c r="M1658" s="10"/>
    </row>
    <row r="1659" spans="1:13" x14ac:dyDescent="0.25">
      <c r="A1659" s="9" t="s">
        <v>1241</v>
      </c>
      <c r="B1659" s="9" t="s">
        <v>30</v>
      </c>
      <c r="C1659" s="9" t="s">
        <v>108</v>
      </c>
      <c r="D1659" s="13" t="s">
        <v>30</v>
      </c>
      <c r="E1659" s="10"/>
      <c r="F1659" s="10"/>
      <c r="G1659" s="10"/>
      <c r="H1659" s="10"/>
      <c r="I1659" s="10"/>
      <c r="J1659" s="10"/>
      <c r="K1659" s="21">
        <v>1</v>
      </c>
      <c r="L1659" s="11">
        <v>855</v>
      </c>
      <c r="M1659" s="12">
        <f>ROUND(K1659*L1659,2)</f>
        <v>855</v>
      </c>
    </row>
    <row r="1660" spans="1:13" x14ac:dyDescent="0.25">
      <c r="A1660" s="10"/>
      <c r="B1660" s="10"/>
      <c r="C1660" s="10"/>
      <c r="D1660" s="13" t="s">
        <v>30</v>
      </c>
      <c r="E1660" s="10"/>
      <c r="F1660" s="10"/>
      <c r="G1660" s="10"/>
      <c r="H1660" s="10"/>
      <c r="I1660" s="10"/>
      <c r="J1660" s="10"/>
      <c r="K1660" s="10"/>
      <c r="L1660" s="10"/>
      <c r="M1660" s="10"/>
    </row>
    <row r="1661" spans="1:13" x14ac:dyDescent="0.25">
      <c r="A1661" s="9" t="s">
        <v>1234</v>
      </c>
      <c r="B1661" s="9" t="s">
        <v>43</v>
      </c>
      <c r="C1661" s="9" t="s">
        <v>44</v>
      </c>
      <c r="D1661" s="13" t="s">
        <v>402</v>
      </c>
      <c r="E1661" s="10"/>
      <c r="F1661" s="10"/>
      <c r="G1661" s="10"/>
      <c r="H1661" s="10"/>
      <c r="I1661" s="10"/>
      <c r="J1661" s="10"/>
      <c r="K1661" s="21">
        <v>12.847</v>
      </c>
      <c r="L1661" s="11">
        <v>2</v>
      </c>
      <c r="M1661" s="12">
        <f>ROUND(K1661*L1661,2)</f>
        <v>25.69</v>
      </c>
    </row>
    <row r="1662" spans="1:13" x14ac:dyDescent="0.25">
      <c r="A1662" s="10"/>
      <c r="B1662" s="10"/>
      <c r="C1662" s="10"/>
      <c r="D1662" s="13" t="s">
        <v>402</v>
      </c>
      <c r="E1662" s="10"/>
      <c r="F1662" s="10"/>
      <c r="G1662" s="10"/>
      <c r="H1662" s="10"/>
      <c r="I1662" s="10"/>
      <c r="J1662" s="10"/>
      <c r="K1662" s="10"/>
      <c r="L1662" s="10"/>
      <c r="M1662" s="10"/>
    </row>
    <row r="1663" spans="1:13" x14ac:dyDescent="0.25">
      <c r="A1663" s="9" t="s">
        <v>1235</v>
      </c>
      <c r="B1663" s="9" t="s">
        <v>43</v>
      </c>
      <c r="C1663" s="9" t="s">
        <v>44</v>
      </c>
      <c r="D1663" s="13" t="s">
        <v>1236</v>
      </c>
      <c r="E1663" s="10"/>
      <c r="F1663" s="10"/>
      <c r="G1663" s="10"/>
      <c r="H1663" s="10"/>
      <c r="I1663" s="10"/>
      <c r="J1663" s="10"/>
      <c r="K1663" s="21">
        <v>13.103999999999999</v>
      </c>
      <c r="L1663" s="11">
        <v>3</v>
      </c>
      <c r="M1663" s="12">
        <f>ROUND(K1663*L1663,2)</f>
        <v>39.31</v>
      </c>
    </row>
    <row r="1664" spans="1:13" x14ac:dyDescent="0.25">
      <c r="A1664" s="10"/>
      <c r="B1664" s="10"/>
      <c r="C1664" s="10"/>
      <c r="D1664" s="13" t="s">
        <v>1236</v>
      </c>
      <c r="E1664" s="10"/>
      <c r="F1664" s="10"/>
      <c r="G1664" s="10"/>
      <c r="H1664" s="10"/>
      <c r="I1664" s="10"/>
      <c r="J1664" s="10"/>
      <c r="K1664" s="10"/>
      <c r="L1664" s="10"/>
      <c r="M1664" s="10"/>
    </row>
    <row r="1665" spans="1:13" x14ac:dyDescent="0.25">
      <c r="A1665" s="10"/>
      <c r="B1665" s="10"/>
      <c r="C1665" s="10"/>
      <c r="D1665" s="30"/>
      <c r="E1665" s="9" t="s">
        <v>675</v>
      </c>
      <c r="F1665" s="22">
        <v>1</v>
      </c>
      <c r="G1665" s="11">
        <v>0</v>
      </c>
      <c r="H1665" s="11">
        <v>0</v>
      </c>
      <c r="I1665" s="11">
        <v>0</v>
      </c>
      <c r="J1665" s="12">
        <f>OR(F1665&lt;&gt;0,G1665&lt;&gt;0,H1665&lt;&gt;0,I1665&lt;&gt;0)*(F1665 + (F1665 = 0))*(G1665 + (G1665 = 0))*(H1665 + (H1665 = 0))*(I1665 + (I1665 = 0))</f>
        <v>1</v>
      </c>
      <c r="K1665" s="10"/>
      <c r="L1665" s="10"/>
      <c r="M1665" s="10"/>
    </row>
    <row r="1666" spans="1:13" x14ac:dyDescent="0.25">
      <c r="A1666" s="10"/>
      <c r="B1666" s="10"/>
      <c r="C1666" s="10"/>
      <c r="D1666" s="30"/>
      <c r="E1666" s="9" t="s">
        <v>7</v>
      </c>
      <c r="F1666" s="22"/>
      <c r="G1666" s="11"/>
      <c r="H1666" s="11"/>
      <c r="I1666" s="11"/>
      <c r="J1666" s="12">
        <f>OR(F1666&lt;&gt;0,G1666&lt;&gt;0,H1666&lt;&gt;0,I1666&lt;&gt;0)*(F1666 + (F1666 = 0))*(G1666 + (G1666 = 0))*(H1666 + (H1666 = 0))*(I1666 + (I1666 = 0))</f>
        <v>0</v>
      </c>
      <c r="K1666" s="10"/>
      <c r="L1666" s="10"/>
      <c r="M1666" s="10"/>
    </row>
    <row r="1667" spans="1:13" x14ac:dyDescent="0.25">
      <c r="A1667" s="10"/>
      <c r="B1667" s="10"/>
      <c r="C1667" s="10"/>
      <c r="D1667" s="30"/>
      <c r="E1667" s="10"/>
      <c r="F1667" s="10"/>
      <c r="G1667" s="10"/>
      <c r="H1667" s="10"/>
      <c r="I1667" s="10"/>
      <c r="J1667" s="14" t="s">
        <v>1242</v>
      </c>
      <c r="K1667" s="16">
        <f>SUM(J1665:J1666)*1</f>
        <v>1</v>
      </c>
      <c r="L1667" s="16">
        <f>M1655+M1657+M1659+M1661+M1663</f>
        <v>1349.66</v>
      </c>
      <c r="M1667" s="16">
        <f>ROUND(K1667*L1667,2)</f>
        <v>1349.66</v>
      </c>
    </row>
    <row r="1668" spans="1:13" ht="0.95" customHeight="1" x14ac:dyDescent="0.25">
      <c r="A1668" s="17"/>
      <c r="B1668" s="17"/>
      <c r="C1668" s="17"/>
      <c r="D1668" s="31"/>
      <c r="E1668" s="17"/>
      <c r="F1668" s="17"/>
      <c r="G1668" s="17"/>
      <c r="H1668" s="17"/>
      <c r="I1668" s="17"/>
      <c r="J1668" s="17"/>
      <c r="K1668" s="17"/>
      <c r="L1668" s="17"/>
      <c r="M1668" s="17"/>
    </row>
    <row r="1669" spans="1:13" x14ac:dyDescent="0.25">
      <c r="A1669" s="8" t="s">
        <v>1243</v>
      </c>
      <c r="B1669" s="9" t="s">
        <v>10</v>
      </c>
      <c r="C1669" s="9" t="s">
        <v>108</v>
      </c>
      <c r="D1669" s="13" t="s">
        <v>1244</v>
      </c>
      <c r="E1669" s="10"/>
      <c r="F1669" s="10"/>
      <c r="G1669" s="10"/>
      <c r="H1669" s="10"/>
      <c r="I1669" s="10"/>
      <c r="J1669" s="10"/>
      <c r="K1669" s="12">
        <f>K1679</f>
        <v>1</v>
      </c>
      <c r="L1669" s="12">
        <f>L1679</f>
        <v>1990.89</v>
      </c>
      <c r="M1669" s="12">
        <f>M1679</f>
        <v>1990.89</v>
      </c>
    </row>
    <row r="1670" spans="1:13" ht="78.75" x14ac:dyDescent="0.25">
      <c r="A1670" s="10"/>
      <c r="B1670" s="10"/>
      <c r="C1670" s="10"/>
      <c r="D1670" s="13" t="s">
        <v>1245</v>
      </c>
      <c r="E1670" s="10"/>
      <c r="F1670" s="10"/>
      <c r="G1670" s="10"/>
      <c r="H1670" s="10"/>
      <c r="I1670" s="10"/>
      <c r="J1670" s="10"/>
      <c r="K1670" s="10"/>
      <c r="L1670" s="10"/>
      <c r="M1670" s="10"/>
    </row>
    <row r="1671" spans="1:13" ht="22.5" x14ac:dyDescent="0.25">
      <c r="A1671" s="9" t="s">
        <v>1246</v>
      </c>
      <c r="B1671" s="9" t="s">
        <v>30</v>
      </c>
      <c r="C1671" s="9" t="s">
        <v>766</v>
      </c>
      <c r="D1671" s="13" t="s">
        <v>1247</v>
      </c>
      <c r="E1671" s="10"/>
      <c r="F1671" s="10"/>
      <c r="G1671" s="10"/>
      <c r="H1671" s="10"/>
      <c r="I1671" s="10"/>
      <c r="J1671" s="10"/>
      <c r="K1671" s="21">
        <v>1</v>
      </c>
      <c r="L1671" s="11">
        <v>1895</v>
      </c>
      <c r="M1671" s="12">
        <f>ROUND(K1671*L1671,2)</f>
        <v>1895</v>
      </c>
    </row>
    <row r="1672" spans="1:13" ht="22.5" x14ac:dyDescent="0.25">
      <c r="A1672" s="10"/>
      <c r="B1672" s="10"/>
      <c r="C1672" s="10"/>
      <c r="D1672" s="13" t="s">
        <v>1247</v>
      </c>
      <c r="E1672" s="10"/>
      <c r="F1672" s="10"/>
      <c r="G1672" s="10"/>
      <c r="H1672" s="10"/>
      <c r="I1672" s="10"/>
      <c r="J1672" s="10"/>
      <c r="K1672" s="10"/>
      <c r="L1672" s="10"/>
      <c r="M1672" s="10"/>
    </row>
    <row r="1673" spans="1:13" x14ac:dyDescent="0.25">
      <c r="A1673" s="9" t="s">
        <v>1234</v>
      </c>
      <c r="B1673" s="9" t="s">
        <v>43</v>
      </c>
      <c r="C1673" s="9" t="s">
        <v>44</v>
      </c>
      <c r="D1673" s="13" t="s">
        <v>402</v>
      </c>
      <c r="E1673" s="10"/>
      <c r="F1673" s="10"/>
      <c r="G1673" s="10"/>
      <c r="H1673" s="10"/>
      <c r="I1673" s="10"/>
      <c r="J1673" s="10"/>
      <c r="K1673" s="21">
        <v>18.95</v>
      </c>
      <c r="L1673" s="11">
        <v>2</v>
      </c>
      <c r="M1673" s="12">
        <f>ROUND(K1673*L1673,2)</f>
        <v>37.9</v>
      </c>
    </row>
    <row r="1674" spans="1:13" x14ac:dyDescent="0.25">
      <c r="A1674" s="10"/>
      <c r="B1674" s="10"/>
      <c r="C1674" s="10"/>
      <c r="D1674" s="13" t="s">
        <v>402</v>
      </c>
      <c r="E1674" s="10"/>
      <c r="F1674" s="10"/>
      <c r="G1674" s="10"/>
      <c r="H1674" s="10"/>
      <c r="I1674" s="10"/>
      <c r="J1674" s="10"/>
      <c r="K1674" s="10"/>
      <c r="L1674" s="10"/>
      <c r="M1674" s="10"/>
    </row>
    <row r="1675" spans="1:13" x14ac:dyDescent="0.25">
      <c r="A1675" s="9" t="s">
        <v>1235</v>
      </c>
      <c r="B1675" s="9" t="s">
        <v>43</v>
      </c>
      <c r="C1675" s="9" t="s">
        <v>44</v>
      </c>
      <c r="D1675" s="13" t="s">
        <v>1236</v>
      </c>
      <c r="E1675" s="10"/>
      <c r="F1675" s="10"/>
      <c r="G1675" s="10"/>
      <c r="H1675" s="10"/>
      <c r="I1675" s="10"/>
      <c r="J1675" s="10"/>
      <c r="K1675" s="21">
        <v>19.329000000000001</v>
      </c>
      <c r="L1675" s="11">
        <v>3</v>
      </c>
      <c r="M1675" s="12">
        <f>ROUND(K1675*L1675,2)</f>
        <v>57.99</v>
      </c>
    </row>
    <row r="1676" spans="1:13" x14ac:dyDescent="0.25">
      <c r="A1676" s="10"/>
      <c r="B1676" s="10"/>
      <c r="C1676" s="10"/>
      <c r="D1676" s="13" t="s">
        <v>1236</v>
      </c>
      <c r="E1676" s="10"/>
      <c r="F1676" s="10"/>
      <c r="G1676" s="10"/>
      <c r="H1676" s="10"/>
      <c r="I1676" s="10"/>
      <c r="J1676" s="10"/>
      <c r="K1676" s="10"/>
      <c r="L1676" s="10"/>
      <c r="M1676" s="10"/>
    </row>
    <row r="1677" spans="1:13" x14ac:dyDescent="0.25">
      <c r="A1677" s="10"/>
      <c r="B1677" s="10"/>
      <c r="C1677" s="10"/>
      <c r="D1677" s="30"/>
      <c r="E1677" s="9" t="s">
        <v>675</v>
      </c>
      <c r="F1677" s="22">
        <v>1</v>
      </c>
      <c r="G1677" s="11">
        <v>0</v>
      </c>
      <c r="H1677" s="11">
        <v>0</v>
      </c>
      <c r="I1677" s="11">
        <v>0</v>
      </c>
      <c r="J1677" s="12">
        <f>OR(F1677&lt;&gt;0,G1677&lt;&gt;0,H1677&lt;&gt;0,I1677&lt;&gt;0)*(F1677 + (F1677 = 0))*(G1677 + (G1677 = 0))*(H1677 + (H1677 = 0))*(I1677 + (I1677 = 0))</f>
        <v>1</v>
      </c>
      <c r="K1677" s="10"/>
      <c r="L1677" s="10"/>
      <c r="M1677" s="10"/>
    </row>
    <row r="1678" spans="1:13" x14ac:dyDescent="0.25">
      <c r="A1678" s="10"/>
      <c r="B1678" s="10"/>
      <c r="C1678" s="10"/>
      <c r="D1678" s="30"/>
      <c r="E1678" s="9" t="s">
        <v>7</v>
      </c>
      <c r="F1678" s="22"/>
      <c r="G1678" s="11"/>
      <c r="H1678" s="11"/>
      <c r="I1678" s="11"/>
      <c r="J1678" s="12">
        <f>OR(F1678&lt;&gt;0,G1678&lt;&gt;0,H1678&lt;&gt;0,I1678&lt;&gt;0)*(F1678 + (F1678 = 0))*(G1678 + (G1678 = 0))*(H1678 + (H1678 = 0))*(I1678 + (I1678 = 0))</f>
        <v>0</v>
      </c>
      <c r="K1678" s="10"/>
      <c r="L1678" s="10"/>
      <c r="M1678" s="10"/>
    </row>
    <row r="1679" spans="1:13" x14ac:dyDescent="0.25">
      <c r="A1679" s="10"/>
      <c r="B1679" s="10"/>
      <c r="C1679" s="10"/>
      <c r="D1679" s="30"/>
      <c r="E1679" s="10"/>
      <c r="F1679" s="10"/>
      <c r="G1679" s="10"/>
      <c r="H1679" s="10"/>
      <c r="I1679" s="10"/>
      <c r="J1679" s="14" t="s">
        <v>1248</v>
      </c>
      <c r="K1679" s="16">
        <f>SUM(J1677:J1678)*1</f>
        <v>1</v>
      </c>
      <c r="L1679" s="16">
        <f>M1671+M1673+M1675</f>
        <v>1990.89</v>
      </c>
      <c r="M1679" s="16">
        <f>ROUND(K1679*L1679,2)</f>
        <v>1990.89</v>
      </c>
    </row>
    <row r="1680" spans="1:13" ht="0.95" customHeight="1" x14ac:dyDescent="0.25">
      <c r="A1680" s="17"/>
      <c r="B1680" s="17"/>
      <c r="C1680" s="17"/>
      <c r="D1680" s="31"/>
      <c r="E1680" s="17"/>
      <c r="F1680" s="17"/>
      <c r="G1680" s="17"/>
      <c r="H1680" s="17"/>
      <c r="I1680" s="17"/>
      <c r="J1680" s="17"/>
      <c r="K1680" s="17"/>
      <c r="L1680" s="17"/>
      <c r="M1680" s="17"/>
    </row>
    <row r="1681" spans="1:13" x14ac:dyDescent="0.25">
      <c r="A1681" s="8" t="s">
        <v>1249</v>
      </c>
      <c r="B1681" s="9" t="s">
        <v>10</v>
      </c>
      <c r="C1681" s="9" t="s">
        <v>108</v>
      </c>
      <c r="D1681" s="13" t="s">
        <v>1250</v>
      </c>
      <c r="E1681" s="10"/>
      <c r="F1681" s="10"/>
      <c r="G1681" s="10"/>
      <c r="H1681" s="10"/>
      <c r="I1681" s="10"/>
      <c r="J1681" s="10"/>
      <c r="K1681" s="12">
        <f>K1684</f>
        <v>1</v>
      </c>
      <c r="L1681" s="12">
        <f>L1684</f>
        <v>4650</v>
      </c>
      <c r="M1681" s="12">
        <f>M1684</f>
        <v>4650</v>
      </c>
    </row>
    <row r="1682" spans="1:13" ht="33.75" x14ac:dyDescent="0.25">
      <c r="A1682" s="10"/>
      <c r="B1682" s="10"/>
      <c r="C1682" s="10"/>
      <c r="D1682" s="13" t="s">
        <v>1251</v>
      </c>
      <c r="E1682" s="10"/>
      <c r="F1682" s="10"/>
      <c r="G1682" s="10"/>
      <c r="H1682" s="10"/>
      <c r="I1682" s="10"/>
      <c r="J1682" s="10"/>
      <c r="K1682" s="10"/>
      <c r="L1682" s="10"/>
      <c r="M1682" s="10"/>
    </row>
    <row r="1683" spans="1:13" x14ac:dyDescent="0.25">
      <c r="A1683" s="10"/>
      <c r="B1683" s="10"/>
      <c r="C1683" s="10"/>
      <c r="D1683" s="30"/>
      <c r="E1683" s="9" t="s">
        <v>675</v>
      </c>
      <c r="F1683" s="22">
        <v>1</v>
      </c>
      <c r="G1683" s="11">
        <v>0</v>
      </c>
      <c r="H1683" s="11">
        <v>0</v>
      </c>
      <c r="I1683" s="11">
        <v>0</v>
      </c>
      <c r="J1683" s="12">
        <f>OR(F1683&lt;&gt;0,G1683&lt;&gt;0,H1683&lt;&gt;0,I1683&lt;&gt;0)*(F1683 + (F1683 = 0))*(G1683 + (G1683 = 0))*(H1683 + (H1683 = 0))*(I1683 + (I1683 = 0))</f>
        <v>1</v>
      </c>
      <c r="K1683" s="10"/>
      <c r="L1683" s="10"/>
      <c r="M1683" s="10"/>
    </row>
    <row r="1684" spans="1:13" x14ac:dyDescent="0.25">
      <c r="A1684" s="10"/>
      <c r="B1684" s="10"/>
      <c r="C1684" s="10"/>
      <c r="D1684" s="30"/>
      <c r="E1684" s="10"/>
      <c r="F1684" s="10"/>
      <c r="G1684" s="10"/>
      <c r="H1684" s="10"/>
      <c r="I1684" s="10"/>
      <c r="J1684" s="14" t="s">
        <v>1252</v>
      </c>
      <c r="K1684" s="16">
        <f>J1683*1</f>
        <v>1</v>
      </c>
      <c r="L1684" s="11">
        <v>4650</v>
      </c>
      <c r="M1684" s="16">
        <f>ROUND(K1684*L1684,2)</f>
        <v>4650</v>
      </c>
    </row>
    <row r="1685" spans="1:13" ht="0.95" customHeight="1" x14ac:dyDescent="0.25">
      <c r="A1685" s="17"/>
      <c r="B1685" s="17"/>
      <c r="C1685" s="17"/>
      <c r="D1685" s="31"/>
      <c r="E1685" s="17"/>
      <c r="F1685" s="17"/>
      <c r="G1685" s="17"/>
      <c r="H1685" s="17"/>
      <c r="I1685" s="17"/>
      <c r="J1685" s="17"/>
      <c r="K1685" s="17"/>
      <c r="L1685" s="17"/>
      <c r="M1685" s="17"/>
    </row>
    <row r="1686" spans="1:13" x14ac:dyDescent="0.25">
      <c r="A1686" s="10"/>
      <c r="B1686" s="10"/>
      <c r="C1686" s="10"/>
      <c r="D1686" s="30"/>
      <c r="E1686" s="10"/>
      <c r="F1686" s="10"/>
      <c r="G1686" s="10"/>
      <c r="H1686" s="10"/>
      <c r="I1686" s="10"/>
      <c r="J1686" s="14" t="s">
        <v>1253</v>
      </c>
      <c r="K1686" s="15">
        <v>1</v>
      </c>
      <c r="L1686" s="16">
        <f>M1637+M1653+M1669+M1681</f>
        <v>11705.37</v>
      </c>
      <c r="M1686" s="16">
        <f>ROUND(K1686*L1686,2)</f>
        <v>11705.37</v>
      </c>
    </row>
    <row r="1687" spans="1:13" ht="0.95" customHeight="1" x14ac:dyDescent="0.25">
      <c r="A1687" s="17"/>
      <c r="B1687" s="17"/>
      <c r="C1687" s="17"/>
      <c r="D1687" s="31"/>
      <c r="E1687" s="17"/>
      <c r="F1687" s="17"/>
      <c r="G1687" s="17"/>
      <c r="H1687" s="17"/>
      <c r="I1687" s="17"/>
      <c r="J1687" s="17"/>
      <c r="K1687" s="17"/>
      <c r="L1687" s="17"/>
      <c r="M1687" s="17"/>
    </row>
    <row r="1688" spans="1:13" x14ac:dyDescent="0.25">
      <c r="A1688" s="4" t="s">
        <v>1254</v>
      </c>
      <c r="B1688" s="4" t="s">
        <v>6</v>
      </c>
      <c r="C1688" s="4" t="s">
        <v>7</v>
      </c>
      <c r="D1688" s="29" t="s">
        <v>1255</v>
      </c>
      <c r="E1688" s="5"/>
      <c r="F1688" s="5"/>
      <c r="G1688" s="5"/>
      <c r="H1688" s="5"/>
      <c r="I1688" s="5"/>
      <c r="J1688" s="5"/>
      <c r="K1688" s="6">
        <f>K1791</f>
        <v>1</v>
      </c>
      <c r="L1688" s="7">
        <f>L1791</f>
        <v>1203.8399999999999</v>
      </c>
      <c r="M1688" s="7">
        <f>M1791</f>
        <v>1203.8399999999999</v>
      </c>
    </row>
    <row r="1689" spans="1:13" ht="22.5" x14ac:dyDescent="0.25">
      <c r="A1689" s="8" t="s">
        <v>1256</v>
      </c>
      <c r="B1689" s="9" t="s">
        <v>10</v>
      </c>
      <c r="C1689" s="9" t="s">
        <v>26</v>
      </c>
      <c r="D1689" s="13" t="s">
        <v>1257</v>
      </c>
      <c r="E1689" s="10"/>
      <c r="F1689" s="10"/>
      <c r="G1689" s="10"/>
      <c r="H1689" s="10"/>
      <c r="I1689" s="10"/>
      <c r="J1689" s="10"/>
      <c r="K1689" s="12">
        <f>K1703</f>
        <v>2</v>
      </c>
      <c r="L1689" s="12">
        <f>L1703</f>
        <v>25.9</v>
      </c>
      <c r="M1689" s="12">
        <f>M1703</f>
        <v>51.8</v>
      </c>
    </row>
    <row r="1690" spans="1:13" ht="56.25" x14ac:dyDescent="0.25">
      <c r="A1690" s="10"/>
      <c r="B1690" s="10"/>
      <c r="C1690" s="10"/>
      <c r="D1690" s="13" t="s">
        <v>1258</v>
      </c>
      <c r="E1690" s="10"/>
      <c r="F1690" s="10"/>
      <c r="G1690" s="10"/>
      <c r="H1690" s="10"/>
      <c r="I1690" s="10"/>
      <c r="J1690" s="10"/>
      <c r="K1690" s="10"/>
      <c r="L1690" s="10"/>
      <c r="M1690" s="10"/>
    </row>
    <row r="1691" spans="1:13" x14ac:dyDescent="0.25">
      <c r="A1691" s="9" t="s">
        <v>1259</v>
      </c>
      <c r="B1691" s="9" t="s">
        <v>37</v>
      </c>
      <c r="C1691" s="9" t="s">
        <v>38</v>
      </c>
      <c r="D1691" s="13" t="s">
        <v>1260</v>
      </c>
      <c r="E1691" s="10"/>
      <c r="F1691" s="10"/>
      <c r="G1691" s="10"/>
      <c r="H1691" s="10"/>
      <c r="I1691" s="10"/>
      <c r="J1691" s="10"/>
      <c r="K1691" s="21">
        <v>0.18</v>
      </c>
      <c r="L1691" s="11">
        <v>19.88</v>
      </c>
      <c r="M1691" s="12">
        <f>ROUND(K1691*L1691,2)</f>
        <v>3.58</v>
      </c>
    </row>
    <row r="1692" spans="1:13" x14ac:dyDescent="0.25">
      <c r="A1692" s="10"/>
      <c r="B1692" s="10"/>
      <c r="C1692" s="10"/>
      <c r="D1692" s="13" t="s">
        <v>1260</v>
      </c>
      <c r="E1692" s="10"/>
      <c r="F1692" s="10"/>
      <c r="G1692" s="10"/>
      <c r="H1692" s="10"/>
      <c r="I1692" s="10"/>
      <c r="J1692" s="10"/>
      <c r="K1692" s="10"/>
      <c r="L1692" s="10"/>
      <c r="M1692" s="10"/>
    </row>
    <row r="1693" spans="1:13" x14ac:dyDescent="0.25">
      <c r="A1693" s="9" t="s">
        <v>1261</v>
      </c>
      <c r="B1693" s="9" t="s">
        <v>37</v>
      </c>
      <c r="C1693" s="9" t="s">
        <v>38</v>
      </c>
      <c r="D1693" s="13" t="s">
        <v>1262</v>
      </c>
      <c r="E1693" s="10"/>
      <c r="F1693" s="10"/>
      <c r="G1693" s="10"/>
      <c r="H1693" s="10"/>
      <c r="I1693" s="10"/>
      <c r="J1693" s="10"/>
      <c r="K1693" s="21">
        <v>0.36</v>
      </c>
      <c r="L1693" s="11">
        <v>22.09</v>
      </c>
      <c r="M1693" s="12">
        <f>ROUND(K1693*L1693,2)</f>
        <v>7.95</v>
      </c>
    </row>
    <row r="1694" spans="1:13" x14ac:dyDescent="0.25">
      <c r="A1694" s="10"/>
      <c r="B1694" s="10"/>
      <c r="C1694" s="10"/>
      <c r="D1694" s="13" t="s">
        <v>1262</v>
      </c>
      <c r="E1694" s="10"/>
      <c r="F1694" s="10"/>
      <c r="G1694" s="10"/>
      <c r="H1694" s="10"/>
      <c r="I1694" s="10"/>
      <c r="J1694" s="10"/>
      <c r="K1694" s="10"/>
      <c r="L1694" s="10"/>
      <c r="M1694" s="10"/>
    </row>
    <row r="1695" spans="1:13" x14ac:dyDescent="0.25">
      <c r="A1695" s="9" t="s">
        <v>1263</v>
      </c>
      <c r="B1695" s="9" t="s">
        <v>30</v>
      </c>
      <c r="C1695" s="9" t="s">
        <v>108</v>
      </c>
      <c r="D1695" s="13" t="s">
        <v>1264</v>
      </c>
      <c r="E1695" s="10"/>
      <c r="F1695" s="10"/>
      <c r="G1695" s="10"/>
      <c r="H1695" s="10"/>
      <c r="I1695" s="10"/>
      <c r="J1695" s="10"/>
      <c r="K1695" s="21">
        <v>1</v>
      </c>
      <c r="L1695" s="11">
        <v>5.88</v>
      </c>
      <c r="M1695" s="12">
        <f>ROUND(K1695*L1695,2)</f>
        <v>5.88</v>
      </c>
    </row>
    <row r="1696" spans="1:13" ht="22.5" x14ac:dyDescent="0.25">
      <c r="A1696" s="10"/>
      <c r="B1696" s="10"/>
      <c r="C1696" s="10"/>
      <c r="D1696" s="13" t="s">
        <v>1265</v>
      </c>
      <c r="E1696" s="10"/>
      <c r="F1696" s="10"/>
      <c r="G1696" s="10"/>
      <c r="H1696" s="10"/>
      <c r="I1696" s="10"/>
      <c r="J1696" s="10"/>
      <c r="K1696" s="10"/>
      <c r="L1696" s="10"/>
      <c r="M1696" s="10"/>
    </row>
    <row r="1697" spans="1:13" x14ac:dyDescent="0.25">
      <c r="A1697" s="9" t="s">
        <v>1266</v>
      </c>
      <c r="B1697" s="9" t="s">
        <v>30</v>
      </c>
      <c r="C1697" s="9" t="s">
        <v>108</v>
      </c>
      <c r="D1697" s="13" t="s">
        <v>1267</v>
      </c>
      <c r="E1697" s="10"/>
      <c r="F1697" s="10"/>
      <c r="G1697" s="10"/>
      <c r="H1697" s="10"/>
      <c r="I1697" s="10"/>
      <c r="J1697" s="10"/>
      <c r="K1697" s="21">
        <v>1</v>
      </c>
      <c r="L1697" s="11">
        <v>0.09</v>
      </c>
      <c r="M1697" s="12">
        <f>ROUND(K1697*L1697,2)</f>
        <v>0.09</v>
      </c>
    </row>
    <row r="1698" spans="1:13" ht="22.5" x14ac:dyDescent="0.25">
      <c r="A1698" s="10"/>
      <c r="B1698" s="10"/>
      <c r="C1698" s="10"/>
      <c r="D1698" s="13" t="s">
        <v>1268</v>
      </c>
      <c r="E1698" s="10"/>
      <c r="F1698" s="10"/>
      <c r="G1698" s="10"/>
      <c r="H1698" s="10"/>
      <c r="I1698" s="10"/>
      <c r="J1698" s="10"/>
      <c r="K1698" s="10"/>
      <c r="L1698" s="10"/>
      <c r="M1698" s="10"/>
    </row>
    <row r="1699" spans="1:13" ht="22.5" x14ac:dyDescent="0.25">
      <c r="A1699" s="9" t="s">
        <v>1269</v>
      </c>
      <c r="B1699" s="9" t="s">
        <v>30</v>
      </c>
      <c r="C1699" s="9" t="s">
        <v>26</v>
      </c>
      <c r="D1699" s="13" t="s">
        <v>1270</v>
      </c>
      <c r="E1699" s="10"/>
      <c r="F1699" s="10"/>
      <c r="G1699" s="10"/>
      <c r="H1699" s="10"/>
      <c r="I1699" s="10"/>
      <c r="J1699" s="10"/>
      <c r="K1699" s="21">
        <v>1.25</v>
      </c>
      <c r="L1699" s="11">
        <v>4.5199999999999996</v>
      </c>
      <c r="M1699" s="12">
        <f>ROUND(K1699*L1699,2)</f>
        <v>5.65</v>
      </c>
    </row>
    <row r="1700" spans="1:13" ht="56.25" x14ac:dyDescent="0.25">
      <c r="A1700" s="10"/>
      <c r="B1700" s="10"/>
      <c r="C1700" s="10"/>
      <c r="D1700" s="13" t="s">
        <v>1271</v>
      </c>
      <c r="E1700" s="10"/>
      <c r="F1700" s="10"/>
      <c r="G1700" s="10"/>
      <c r="H1700" s="10"/>
      <c r="I1700" s="10"/>
      <c r="J1700" s="10"/>
      <c r="K1700" s="10"/>
      <c r="L1700" s="10"/>
      <c r="M1700" s="10"/>
    </row>
    <row r="1701" spans="1:13" x14ac:dyDescent="0.25">
      <c r="A1701" s="9" t="s">
        <v>1272</v>
      </c>
      <c r="B1701" s="9" t="s">
        <v>43</v>
      </c>
      <c r="C1701" s="9" t="s">
        <v>44</v>
      </c>
      <c r="D1701" s="13" t="s">
        <v>640</v>
      </c>
      <c r="E1701" s="10"/>
      <c r="F1701" s="10"/>
      <c r="G1701" s="10"/>
      <c r="H1701" s="10"/>
      <c r="I1701" s="10"/>
      <c r="J1701" s="10"/>
      <c r="K1701" s="21">
        <v>0.115</v>
      </c>
      <c r="L1701" s="11">
        <v>23.9</v>
      </c>
      <c r="M1701" s="12">
        <f>ROUND(K1701*L1701,2)</f>
        <v>2.75</v>
      </c>
    </row>
    <row r="1702" spans="1:13" x14ac:dyDescent="0.25">
      <c r="A1702" s="10"/>
      <c r="B1702" s="10"/>
      <c r="C1702" s="10"/>
      <c r="D1702" s="30"/>
      <c r="E1702" s="9" t="s">
        <v>7</v>
      </c>
      <c r="F1702" s="22">
        <v>1</v>
      </c>
      <c r="G1702" s="11">
        <v>2</v>
      </c>
      <c r="H1702" s="11">
        <v>0</v>
      </c>
      <c r="I1702" s="11">
        <v>0</v>
      </c>
      <c r="J1702" s="12">
        <f>OR(F1702&lt;&gt;0,G1702&lt;&gt;0,H1702&lt;&gt;0,I1702&lt;&gt;0)*(F1702 + (F1702 = 0))*(G1702 + (G1702 = 0))*(H1702 + (H1702 = 0))*(I1702 + (I1702 = 0))</f>
        <v>2</v>
      </c>
      <c r="K1702" s="10"/>
      <c r="L1702" s="10"/>
      <c r="M1702" s="10"/>
    </row>
    <row r="1703" spans="1:13" x14ac:dyDescent="0.25">
      <c r="A1703" s="10"/>
      <c r="B1703" s="10"/>
      <c r="C1703" s="10"/>
      <c r="D1703" s="30"/>
      <c r="E1703" s="10"/>
      <c r="F1703" s="10"/>
      <c r="G1703" s="10"/>
      <c r="H1703" s="10"/>
      <c r="I1703" s="10"/>
      <c r="J1703" s="14" t="s">
        <v>1273</v>
      </c>
      <c r="K1703" s="16">
        <f>J1702*1</f>
        <v>2</v>
      </c>
      <c r="L1703" s="16">
        <f>M1691+M1693+M1695+M1697+M1699+M1701</f>
        <v>25.9</v>
      </c>
      <c r="M1703" s="16">
        <f>ROUND(K1703*L1703,2)</f>
        <v>51.8</v>
      </c>
    </row>
    <row r="1704" spans="1:13" ht="0.95" customHeight="1" x14ac:dyDescent="0.25">
      <c r="A1704" s="17"/>
      <c r="B1704" s="17"/>
      <c r="C1704" s="17"/>
      <c r="D1704" s="31"/>
      <c r="E1704" s="17"/>
      <c r="F1704" s="17"/>
      <c r="G1704" s="17"/>
      <c r="H1704" s="17"/>
      <c r="I1704" s="17"/>
      <c r="J1704" s="17"/>
      <c r="K1704" s="17"/>
      <c r="L1704" s="17"/>
      <c r="M1704" s="17"/>
    </row>
    <row r="1705" spans="1:13" ht="22.5" x14ac:dyDescent="0.25">
      <c r="A1705" s="8" t="s">
        <v>1274</v>
      </c>
      <c r="B1705" s="9" t="s">
        <v>10</v>
      </c>
      <c r="C1705" s="9" t="s">
        <v>26</v>
      </c>
      <c r="D1705" s="13" t="s">
        <v>1275</v>
      </c>
      <c r="E1705" s="10"/>
      <c r="F1705" s="10"/>
      <c r="G1705" s="10"/>
      <c r="H1705" s="10"/>
      <c r="I1705" s="10"/>
      <c r="J1705" s="10"/>
      <c r="K1705" s="12">
        <f>K1719</f>
        <v>4</v>
      </c>
      <c r="L1705" s="12">
        <f>L1719</f>
        <v>17.86</v>
      </c>
      <c r="M1705" s="12">
        <f>M1719</f>
        <v>71.44</v>
      </c>
    </row>
    <row r="1706" spans="1:13" ht="56.25" x14ac:dyDescent="0.25">
      <c r="A1706" s="10"/>
      <c r="B1706" s="10"/>
      <c r="C1706" s="10"/>
      <c r="D1706" s="13" t="s">
        <v>1276</v>
      </c>
      <c r="E1706" s="10"/>
      <c r="F1706" s="10"/>
      <c r="G1706" s="10"/>
      <c r="H1706" s="10"/>
      <c r="I1706" s="10"/>
      <c r="J1706" s="10"/>
      <c r="K1706" s="10"/>
      <c r="L1706" s="10"/>
      <c r="M1706" s="10"/>
    </row>
    <row r="1707" spans="1:13" x14ac:dyDescent="0.25">
      <c r="A1707" s="9" t="s">
        <v>1259</v>
      </c>
      <c r="B1707" s="9" t="s">
        <v>37</v>
      </c>
      <c r="C1707" s="9" t="s">
        <v>38</v>
      </c>
      <c r="D1707" s="13" t="s">
        <v>1260</v>
      </c>
      <c r="E1707" s="10"/>
      <c r="F1707" s="10"/>
      <c r="G1707" s="10"/>
      <c r="H1707" s="10"/>
      <c r="I1707" s="10"/>
      <c r="J1707" s="10"/>
      <c r="K1707" s="21">
        <v>0.18</v>
      </c>
      <c r="L1707" s="11">
        <v>19.88</v>
      </c>
      <c r="M1707" s="12">
        <f>ROUND(K1707*L1707,2)</f>
        <v>3.58</v>
      </c>
    </row>
    <row r="1708" spans="1:13" x14ac:dyDescent="0.25">
      <c r="A1708" s="10"/>
      <c r="B1708" s="10"/>
      <c r="C1708" s="10"/>
      <c r="D1708" s="13" t="s">
        <v>1260</v>
      </c>
      <c r="E1708" s="10"/>
      <c r="F1708" s="10"/>
      <c r="G1708" s="10"/>
      <c r="H1708" s="10"/>
      <c r="I1708" s="10"/>
      <c r="J1708" s="10"/>
      <c r="K1708" s="10"/>
      <c r="L1708" s="10"/>
      <c r="M1708" s="10"/>
    </row>
    <row r="1709" spans="1:13" x14ac:dyDescent="0.25">
      <c r="A1709" s="9" t="s">
        <v>1261</v>
      </c>
      <c r="B1709" s="9" t="s">
        <v>37</v>
      </c>
      <c r="C1709" s="9" t="s">
        <v>38</v>
      </c>
      <c r="D1709" s="13" t="s">
        <v>1262</v>
      </c>
      <c r="E1709" s="10"/>
      <c r="F1709" s="10"/>
      <c r="G1709" s="10"/>
      <c r="H1709" s="10"/>
      <c r="I1709" s="10"/>
      <c r="J1709" s="10"/>
      <c r="K1709" s="21">
        <v>0.36</v>
      </c>
      <c r="L1709" s="11">
        <v>22.09</v>
      </c>
      <c r="M1709" s="12">
        <f>ROUND(K1709*L1709,2)</f>
        <v>7.95</v>
      </c>
    </row>
    <row r="1710" spans="1:13" x14ac:dyDescent="0.25">
      <c r="A1710" s="10"/>
      <c r="B1710" s="10"/>
      <c r="C1710" s="10"/>
      <c r="D1710" s="13" t="s">
        <v>1262</v>
      </c>
      <c r="E1710" s="10"/>
      <c r="F1710" s="10"/>
      <c r="G1710" s="10"/>
      <c r="H1710" s="10"/>
      <c r="I1710" s="10"/>
      <c r="J1710" s="10"/>
      <c r="K1710" s="10"/>
      <c r="L1710" s="10"/>
      <c r="M1710" s="10"/>
    </row>
    <row r="1711" spans="1:13" x14ac:dyDescent="0.25">
      <c r="A1711" s="9" t="s">
        <v>1277</v>
      </c>
      <c r="B1711" s="9" t="s">
        <v>30</v>
      </c>
      <c r="C1711" s="9" t="s">
        <v>108</v>
      </c>
      <c r="D1711" s="13" t="s">
        <v>1278</v>
      </c>
      <c r="E1711" s="10"/>
      <c r="F1711" s="10"/>
      <c r="G1711" s="10"/>
      <c r="H1711" s="10"/>
      <c r="I1711" s="10"/>
      <c r="J1711" s="10"/>
      <c r="K1711" s="21">
        <v>1</v>
      </c>
      <c r="L1711" s="11">
        <v>1.26</v>
      </c>
      <c r="M1711" s="12">
        <f>ROUND(K1711*L1711,2)</f>
        <v>1.26</v>
      </c>
    </row>
    <row r="1712" spans="1:13" ht="22.5" x14ac:dyDescent="0.25">
      <c r="A1712" s="10"/>
      <c r="B1712" s="10"/>
      <c r="C1712" s="10"/>
      <c r="D1712" s="13" t="s">
        <v>1279</v>
      </c>
      <c r="E1712" s="10"/>
      <c r="F1712" s="10"/>
      <c r="G1712" s="10"/>
      <c r="H1712" s="10"/>
      <c r="I1712" s="10"/>
      <c r="J1712" s="10"/>
      <c r="K1712" s="10"/>
      <c r="L1712" s="10"/>
      <c r="M1712" s="10"/>
    </row>
    <row r="1713" spans="1:13" x14ac:dyDescent="0.25">
      <c r="A1713" s="9" t="s">
        <v>1280</v>
      </c>
      <c r="B1713" s="9" t="s">
        <v>30</v>
      </c>
      <c r="C1713" s="9" t="s">
        <v>108</v>
      </c>
      <c r="D1713" s="13" t="s">
        <v>1281</v>
      </c>
      <c r="E1713" s="10"/>
      <c r="F1713" s="10"/>
      <c r="G1713" s="10"/>
      <c r="H1713" s="10"/>
      <c r="I1713" s="10"/>
      <c r="J1713" s="10"/>
      <c r="K1713" s="21">
        <v>1</v>
      </c>
      <c r="L1713" s="11">
        <v>0.02</v>
      </c>
      <c r="M1713" s="12">
        <f>ROUND(K1713*L1713,2)</f>
        <v>0.02</v>
      </c>
    </row>
    <row r="1714" spans="1:13" ht="22.5" x14ac:dyDescent="0.25">
      <c r="A1714" s="10"/>
      <c r="B1714" s="10"/>
      <c r="C1714" s="10"/>
      <c r="D1714" s="13" t="s">
        <v>1282</v>
      </c>
      <c r="E1714" s="10"/>
      <c r="F1714" s="10"/>
      <c r="G1714" s="10"/>
      <c r="H1714" s="10"/>
      <c r="I1714" s="10"/>
      <c r="J1714" s="10"/>
      <c r="K1714" s="10"/>
      <c r="L1714" s="10"/>
      <c r="M1714" s="10"/>
    </row>
    <row r="1715" spans="1:13" ht="22.5" x14ac:dyDescent="0.25">
      <c r="A1715" s="9" t="s">
        <v>1283</v>
      </c>
      <c r="B1715" s="9" t="s">
        <v>30</v>
      </c>
      <c r="C1715" s="9" t="s">
        <v>26</v>
      </c>
      <c r="D1715" s="13" t="s">
        <v>1284</v>
      </c>
      <c r="E1715" s="10"/>
      <c r="F1715" s="10"/>
      <c r="G1715" s="10"/>
      <c r="H1715" s="10"/>
      <c r="I1715" s="10"/>
      <c r="J1715" s="10"/>
      <c r="K1715" s="21">
        <v>1.25</v>
      </c>
      <c r="L1715" s="11">
        <v>1.84</v>
      </c>
      <c r="M1715" s="12">
        <f>ROUND(K1715*L1715,2)</f>
        <v>2.2999999999999998</v>
      </c>
    </row>
    <row r="1716" spans="1:13" ht="56.25" x14ac:dyDescent="0.25">
      <c r="A1716" s="10"/>
      <c r="B1716" s="10"/>
      <c r="C1716" s="10"/>
      <c r="D1716" s="13" t="s">
        <v>1285</v>
      </c>
      <c r="E1716" s="10"/>
      <c r="F1716" s="10"/>
      <c r="G1716" s="10"/>
      <c r="H1716" s="10"/>
      <c r="I1716" s="10"/>
      <c r="J1716" s="10"/>
      <c r="K1716" s="10"/>
      <c r="L1716" s="10"/>
      <c r="M1716" s="10"/>
    </row>
    <row r="1717" spans="1:13" x14ac:dyDescent="0.25">
      <c r="A1717" s="9" t="s">
        <v>1272</v>
      </c>
      <c r="B1717" s="9" t="s">
        <v>43</v>
      </c>
      <c r="C1717" s="9" t="s">
        <v>44</v>
      </c>
      <c r="D1717" s="13" t="s">
        <v>640</v>
      </c>
      <c r="E1717" s="10"/>
      <c r="F1717" s="10"/>
      <c r="G1717" s="10"/>
      <c r="H1717" s="10"/>
      <c r="I1717" s="10"/>
      <c r="J1717" s="10"/>
      <c r="K1717" s="21">
        <v>0.115</v>
      </c>
      <c r="L1717" s="11">
        <v>23.9</v>
      </c>
      <c r="M1717" s="12">
        <f>ROUND(K1717*L1717,2)</f>
        <v>2.75</v>
      </c>
    </row>
    <row r="1718" spans="1:13" x14ac:dyDescent="0.25">
      <c r="A1718" s="10"/>
      <c r="B1718" s="10"/>
      <c r="C1718" s="10"/>
      <c r="D1718" s="30"/>
      <c r="E1718" s="9" t="s">
        <v>7</v>
      </c>
      <c r="F1718" s="22">
        <v>1</v>
      </c>
      <c r="G1718" s="11">
        <v>4</v>
      </c>
      <c r="H1718" s="11">
        <v>0</v>
      </c>
      <c r="I1718" s="11">
        <v>0</v>
      </c>
      <c r="J1718" s="12">
        <f>OR(F1718&lt;&gt;0,G1718&lt;&gt;0,H1718&lt;&gt;0,I1718&lt;&gt;0)*(F1718 + (F1718 = 0))*(G1718 + (G1718 = 0))*(H1718 + (H1718 = 0))*(I1718 + (I1718 = 0))</f>
        <v>4</v>
      </c>
      <c r="K1718" s="10"/>
      <c r="L1718" s="10"/>
      <c r="M1718" s="10"/>
    </row>
    <row r="1719" spans="1:13" x14ac:dyDescent="0.25">
      <c r="A1719" s="10"/>
      <c r="B1719" s="10"/>
      <c r="C1719" s="10"/>
      <c r="D1719" s="30"/>
      <c r="E1719" s="10"/>
      <c r="F1719" s="10"/>
      <c r="G1719" s="10"/>
      <c r="H1719" s="10"/>
      <c r="I1719" s="10"/>
      <c r="J1719" s="14" t="s">
        <v>1286</v>
      </c>
      <c r="K1719" s="16">
        <f>J1718*1</f>
        <v>4</v>
      </c>
      <c r="L1719" s="16">
        <f>M1707+M1709+M1711+M1713+M1715+M1717</f>
        <v>17.86</v>
      </c>
      <c r="M1719" s="16">
        <f>ROUND(K1719*L1719,2)</f>
        <v>71.44</v>
      </c>
    </row>
    <row r="1720" spans="1:13" ht="0.95" customHeight="1" x14ac:dyDescent="0.25">
      <c r="A1720" s="17"/>
      <c r="B1720" s="17"/>
      <c r="C1720" s="17"/>
      <c r="D1720" s="31"/>
      <c r="E1720" s="17"/>
      <c r="F1720" s="17"/>
      <c r="G1720" s="17"/>
      <c r="H1720" s="17"/>
      <c r="I1720" s="17"/>
      <c r="J1720" s="17"/>
      <c r="K1720" s="17"/>
      <c r="L1720" s="17"/>
      <c r="M1720" s="17"/>
    </row>
    <row r="1721" spans="1:13" ht="22.5" x14ac:dyDescent="0.25">
      <c r="A1721" s="8" t="s">
        <v>1287</v>
      </c>
      <c r="B1721" s="9" t="s">
        <v>10</v>
      </c>
      <c r="C1721" s="9" t="s">
        <v>26</v>
      </c>
      <c r="D1721" s="13" t="s">
        <v>1288</v>
      </c>
      <c r="E1721" s="10"/>
      <c r="F1721" s="10"/>
      <c r="G1721" s="10"/>
      <c r="H1721" s="10"/>
      <c r="I1721" s="10"/>
      <c r="J1721" s="10"/>
      <c r="K1721" s="12">
        <f>K1737</f>
        <v>10</v>
      </c>
      <c r="L1721" s="12">
        <f>L1737</f>
        <v>17.77</v>
      </c>
      <c r="M1721" s="12">
        <f>M1737</f>
        <v>177.7</v>
      </c>
    </row>
    <row r="1722" spans="1:13" ht="56.25" x14ac:dyDescent="0.25">
      <c r="A1722" s="10"/>
      <c r="B1722" s="10"/>
      <c r="C1722" s="10"/>
      <c r="D1722" s="13" t="s">
        <v>1289</v>
      </c>
      <c r="E1722" s="10"/>
      <c r="F1722" s="10"/>
      <c r="G1722" s="10"/>
      <c r="H1722" s="10"/>
      <c r="I1722" s="10"/>
      <c r="J1722" s="10"/>
      <c r="K1722" s="10"/>
      <c r="L1722" s="10"/>
      <c r="M1722" s="10"/>
    </row>
    <row r="1723" spans="1:13" x14ac:dyDescent="0.25">
      <c r="A1723" s="9" t="s">
        <v>1259</v>
      </c>
      <c r="B1723" s="9" t="s">
        <v>37</v>
      </c>
      <c r="C1723" s="9" t="s">
        <v>38</v>
      </c>
      <c r="D1723" s="13" t="s">
        <v>1260</v>
      </c>
      <c r="E1723" s="10"/>
      <c r="F1723" s="10"/>
      <c r="G1723" s="10"/>
      <c r="H1723" s="10"/>
      <c r="I1723" s="10"/>
      <c r="J1723" s="10"/>
      <c r="K1723" s="21">
        <v>0.18</v>
      </c>
      <c r="L1723" s="11">
        <v>19.88</v>
      </c>
      <c r="M1723" s="12">
        <f>ROUND(K1723*L1723,2)</f>
        <v>3.58</v>
      </c>
    </row>
    <row r="1724" spans="1:13" x14ac:dyDescent="0.25">
      <c r="A1724" s="10"/>
      <c r="B1724" s="10"/>
      <c r="C1724" s="10"/>
      <c r="D1724" s="13" t="s">
        <v>1260</v>
      </c>
      <c r="E1724" s="10"/>
      <c r="F1724" s="10"/>
      <c r="G1724" s="10"/>
      <c r="H1724" s="10"/>
      <c r="I1724" s="10"/>
      <c r="J1724" s="10"/>
      <c r="K1724" s="10"/>
      <c r="L1724" s="10"/>
      <c r="M1724" s="10"/>
    </row>
    <row r="1725" spans="1:13" x14ac:dyDescent="0.25">
      <c r="A1725" s="9" t="s">
        <v>1261</v>
      </c>
      <c r="B1725" s="9" t="s">
        <v>37</v>
      </c>
      <c r="C1725" s="9" t="s">
        <v>38</v>
      </c>
      <c r="D1725" s="13" t="s">
        <v>1262</v>
      </c>
      <c r="E1725" s="10"/>
      <c r="F1725" s="10"/>
      <c r="G1725" s="10"/>
      <c r="H1725" s="10"/>
      <c r="I1725" s="10"/>
      <c r="J1725" s="10"/>
      <c r="K1725" s="21">
        <v>0.36</v>
      </c>
      <c r="L1725" s="11">
        <v>22.09</v>
      </c>
      <c r="M1725" s="12">
        <f>ROUND(K1725*L1725,2)</f>
        <v>7.95</v>
      </c>
    </row>
    <row r="1726" spans="1:13" x14ac:dyDescent="0.25">
      <c r="A1726" s="10"/>
      <c r="B1726" s="10"/>
      <c r="C1726" s="10"/>
      <c r="D1726" s="13" t="s">
        <v>1262</v>
      </c>
      <c r="E1726" s="10"/>
      <c r="F1726" s="10"/>
      <c r="G1726" s="10"/>
      <c r="H1726" s="10"/>
      <c r="I1726" s="10"/>
      <c r="J1726" s="10"/>
      <c r="K1726" s="10"/>
      <c r="L1726" s="10"/>
      <c r="M1726" s="10"/>
    </row>
    <row r="1727" spans="1:13" x14ac:dyDescent="0.25">
      <c r="A1727" s="9" t="s">
        <v>1290</v>
      </c>
      <c r="B1727" s="9" t="s">
        <v>30</v>
      </c>
      <c r="C1727" s="9" t="s">
        <v>108</v>
      </c>
      <c r="D1727" s="13" t="s">
        <v>1291</v>
      </c>
      <c r="E1727" s="10"/>
      <c r="F1727" s="10"/>
      <c r="G1727" s="10"/>
      <c r="H1727" s="10"/>
      <c r="I1727" s="10"/>
      <c r="J1727" s="10"/>
      <c r="K1727" s="21">
        <v>1</v>
      </c>
      <c r="L1727" s="11">
        <v>0.73</v>
      </c>
      <c r="M1727" s="12">
        <f>ROUND(K1727*L1727,2)</f>
        <v>0.73</v>
      </c>
    </row>
    <row r="1728" spans="1:13" ht="22.5" x14ac:dyDescent="0.25">
      <c r="A1728" s="10"/>
      <c r="B1728" s="10"/>
      <c r="C1728" s="10"/>
      <c r="D1728" s="13" t="s">
        <v>1292</v>
      </c>
      <c r="E1728" s="10"/>
      <c r="F1728" s="10"/>
      <c r="G1728" s="10"/>
      <c r="H1728" s="10"/>
      <c r="I1728" s="10"/>
      <c r="J1728" s="10"/>
      <c r="K1728" s="10"/>
      <c r="L1728" s="10"/>
      <c r="M1728" s="10"/>
    </row>
    <row r="1729" spans="1:13" x14ac:dyDescent="0.25">
      <c r="A1729" s="9" t="s">
        <v>1293</v>
      </c>
      <c r="B1729" s="9" t="s">
        <v>30</v>
      </c>
      <c r="C1729" s="9" t="s">
        <v>108</v>
      </c>
      <c r="D1729" s="13" t="s">
        <v>1294</v>
      </c>
      <c r="E1729" s="10"/>
      <c r="F1729" s="10"/>
      <c r="G1729" s="10"/>
      <c r="H1729" s="10"/>
      <c r="I1729" s="10"/>
      <c r="J1729" s="10"/>
      <c r="K1729" s="21">
        <v>1</v>
      </c>
      <c r="L1729" s="11">
        <v>0.01</v>
      </c>
      <c r="M1729" s="12">
        <f>ROUND(K1729*L1729,2)</f>
        <v>0.01</v>
      </c>
    </row>
    <row r="1730" spans="1:13" ht="22.5" x14ac:dyDescent="0.25">
      <c r="A1730" s="10"/>
      <c r="B1730" s="10"/>
      <c r="C1730" s="10"/>
      <c r="D1730" s="13" t="s">
        <v>1295</v>
      </c>
      <c r="E1730" s="10"/>
      <c r="F1730" s="10"/>
      <c r="G1730" s="10"/>
      <c r="H1730" s="10"/>
      <c r="I1730" s="10"/>
      <c r="J1730" s="10"/>
      <c r="K1730" s="10"/>
      <c r="L1730" s="10"/>
      <c r="M1730" s="10"/>
    </row>
    <row r="1731" spans="1:13" x14ac:dyDescent="0.25">
      <c r="A1731" s="9" t="s">
        <v>1272</v>
      </c>
      <c r="B1731" s="9" t="s">
        <v>43</v>
      </c>
      <c r="C1731" s="9" t="s">
        <v>44</v>
      </c>
      <c r="D1731" s="13" t="s">
        <v>640</v>
      </c>
      <c r="E1731" s="10"/>
      <c r="F1731" s="10"/>
      <c r="G1731" s="10"/>
      <c r="H1731" s="10"/>
      <c r="I1731" s="10"/>
      <c r="J1731" s="10"/>
      <c r="K1731" s="21">
        <v>0.115</v>
      </c>
      <c r="L1731" s="11">
        <v>23.9</v>
      </c>
      <c r="M1731" s="12">
        <f>ROUND(K1731*L1731,2)</f>
        <v>2.75</v>
      </c>
    </row>
    <row r="1732" spans="1:13" ht="22.5" x14ac:dyDescent="0.25">
      <c r="A1732" s="9" t="s">
        <v>1296</v>
      </c>
      <c r="B1732" s="9" t="s">
        <v>30</v>
      </c>
      <c r="C1732" s="9" t="s">
        <v>26</v>
      </c>
      <c r="D1732" s="13" t="s">
        <v>1297</v>
      </c>
      <c r="E1732" s="10"/>
      <c r="F1732" s="10"/>
      <c r="G1732" s="10"/>
      <c r="H1732" s="10"/>
      <c r="I1732" s="10"/>
      <c r="J1732" s="10"/>
      <c r="K1732" s="21">
        <v>1.25</v>
      </c>
      <c r="L1732" s="11">
        <v>2.2000000000000002</v>
      </c>
      <c r="M1732" s="12">
        <f>ROUND(K1732*L1732,2)</f>
        <v>2.75</v>
      </c>
    </row>
    <row r="1733" spans="1:13" ht="56.25" x14ac:dyDescent="0.25">
      <c r="A1733" s="10"/>
      <c r="B1733" s="10"/>
      <c r="C1733" s="10"/>
      <c r="D1733" s="13" t="s">
        <v>1298</v>
      </c>
      <c r="E1733" s="10"/>
      <c r="F1733" s="10"/>
      <c r="G1733" s="10"/>
      <c r="H1733" s="10"/>
      <c r="I1733" s="10"/>
      <c r="J1733" s="10"/>
      <c r="K1733" s="10"/>
      <c r="L1733" s="10"/>
      <c r="M1733" s="10"/>
    </row>
    <row r="1734" spans="1:13" x14ac:dyDescent="0.25">
      <c r="A1734" s="10"/>
      <c r="B1734" s="10"/>
      <c r="C1734" s="10"/>
      <c r="D1734" s="30"/>
      <c r="E1734" s="9" t="s">
        <v>7</v>
      </c>
      <c r="F1734" s="22">
        <v>1</v>
      </c>
      <c r="G1734" s="11">
        <v>3</v>
      </c>
      <c r="H1734" s="11">
        <v>0</v>
      </c>
      <c r="I1734" s="11">
        <v>0</v>
      </c>
      <c r="J1734" s="12">
        <f>OR(F1734&lt;&gt;0,G1734&lt;&gt;0,H1734&lt;&gt;0,I1734&lt;&gt;0)*(F1734 + (F1734 = 0))*(G1734 + (G1734 = 0))*(H1734 + (H1734 = 0))*(I1734 + (I1734 = 0))</f>
        <v>3</v>
      </c>
      <c r="K1734" s="10"/>
      <c r="L1734" s="10"/>
      <c r="M1734" s="10"/>
    </row>
    <row r="1735" spans="1:13" x14ac:dyDescent="0.25">
      <c r="A1735" s="10"/>
      <c r="B1735" s="10"/>
      <c r="C1735" s="10"/>
      <c r="D1735" s="30"/>
      <c r="E1735" s="9" t="s">
        <v>7</v>
      </c>
      <c r="F1735" s="22">
        <v>1</v>
      </c>
      <c r="G1735" s="11">
        <v>3</v>
      </c>
      <c r="H1735" s="11">
        <v>0</v>
      </c>
      <c r="I1735" s="11">
        <v>0</v>
      </c>
      <c r="J1735" s="12">
        <f>OR(F1735&lt;&gt;0,G1735&lt;&gt;0,H1735&lt;&gt;0,I1735&lt;&gt;0)*(F1735 + (F1735 = 0))*(G1735 + (G1735 = 0))*(H1735 + (H1735 = 0))*(I1735 + (I1735 = 0))</f>
        <v>3</v>
      </c>
      <c r="K1735" s="10"/>
      <c r="L1735" s="10"/>
      <c r="M1735" s="10"/>
    </row>
    <row r="1736" spans="1:13" x14ac:dyDescent="0.25">
      <c r="A1736" s="10"/>
      <c r="B1736" s="10"/>
      <c r="C1736" s="10"/>
      <c r="D1736" s="30"/>
      <c r="E1736" s="9" t="s">
        <v>7</v>
      </c>
      <c r="F1736" s="22">
        <v>1</v>
      </c>
      <c r="G1736" s="11">
        <v>4</v>
      </c>
      <c r="H1736" s="11">
        <v>0</v>
      </c>
      <c r="I1736" s="11">
        <v>0</v>
      </c>
      <c r="J1736" s="12">
        <f>OR(F1736&lt;&gt;0,G1736&lt;&gt;0,H1736&lt;&gt;0,I1736&lt;&gt;0)*(F1736 + (F1736 = 0))*(G1736 + (G1736 = 0))*(H1736 + (H1736 = 0))*(I1736 + (I1736 = 0))</f>
        <v>4</v>
      </c>
      <c r="K1736" s="10"/>
      <c r="L1736" s="10"/>
      <c r="M1736" s="10"/>
    </row>
    <row r="1737" spans="1:13" x14ac:dyDescent="0.25">
      <c r="A1737" s="10"/>
      <c r="B1737" s="10"/>
      <c r="C1737" s="10"/>
      <c r="D1737" s="30"/>
      <c r="E1737" s="10"/>
      <c r="F1737" s="10"/>
      <c r="G1737" s="10"/>
      <c r="H1737" s="10"/>
      <c r="I1737" s="10"/>
      <c r="J1737" s="14" t="s">
        <v>1299</v>
      </c>
      <c r="K1737" s="16">
        <f>SUM(J1734:J1736)*1</f>
        <v>10</v>
      </c>
      <c r="L1737" s="16">
        <f>M1723+M1725+M1727+M1729+M1731+M1732</f>
        <v>17.77</v>
      </c>
      <c r="M1737" s="16">
        <f>ROUND(K1737*L1737,2)</f>
        <v>177.7</v>
      </c>
    </row>
    <row r="1738" spans="1:13" ht="0.95" customHeight="1" x14ac:dyDescent="0.25">
      <c r="A1738" s="17"/>
      <c r="B1738" s="17"/>
      <c r="C1738" s="17"/>
      <c r="D1738" s="31"/>
      <c r="E1738" s="17"/>
      <c r="F1738" s="17"/>
      <c r="G1738" s="17"/>
      <c r="H1738" s="17"/>
      <c r="I1738" s="17"/>
      <c r="J1738" s="17"/>
      <c r="K1738" s="17"/>
      <c r="L1738" s="17"/>
      <c r="M1738" s="17"/>
    </row>
    <row r="1739" spans="1:13" ht="22.5" x14ac:dyDescent="0.25">
      <c r="A1739" s="8" t="s">
        <v>1300</v>
      </c>
      <c r="B1739" s="9" t="s">
        <v>10</v>
      </c>
      <c r="C1739" s="9" t="s">
        <v>26</v>
      </c>
      <c r="D1739" s="13" t="s">
        <v>1301</v>
      </c>
      <c r="E1739" s="10"/>
      <c r="F1739" s="10"/>
      <c r="G1739" s="10"/>
      <c r="H1739" s="10"/>
      <c r="I1739" s="10"/>
      <c r="J1739" s="10"/>
      <c r="K1739" s="12">
        <f>K1759</f>
        <v>1</v>
      </c>
      <c r="L1739" s="12">
        <f>L1759</f>
        <v>21.88</v>
      </c>
      <c r="M1739" s="12">
        <f>M1759</f>
        <v>21.88</v>
      </c>
    </row>
    <row r="1740" spans="1:13" ht="67.5" x14ac:dyDescent="0.25">
      <c r="A1740" s="10"/>
      <c r="B1740" s="10"/>
      <c r="C1740" s="10"/>
      <c r="D1740" s="13" t="s">
        <v>1302</v>
      </c>
      <c r="E1740" s="10"/>
      <c r="F1740" s="10"/>
      <c r="G1740" s="10"/>
      <c r="H1740" s="10"/>
      <c r="I1740" s="10"/>
      <c r="J1740" s="10"/>
      <c r="K1740" s="10"/>
      <c r="L1740" s="10"/>
      <c r="M1740" s="10"/>
    </row>
    <row r="1741" spans="1:13" x14ac:dyDescent="0.25">
      <c r="A1741" s="9" t="s">
        <v>1303</v>
      </c>
      <c r="B1741" s="9" t="s">
        <v>37</v>
      </c>
      <c r="C1741" s="9" t="s">
        <v>38</v>
      </c>
      <c r="D1741" s="13" t="s">
        <v>1304</v>
      </c>
      <c r="E1741" s="10"/>
      <c r="F1741" s="10"/>
      <c r="G1741" s="10"/>
      <c r="H1741" s="10"/>
      <c r="I1741" s="10"/>
      <c r="J1741" s="10"/>
      <c r="K1741" s="21">
        <v>0.15</v>
      </c>
      <c r="L1741" s="11">
        <v>19.920000000000002</v>
      </c>
      <c r="M1741" s="12">
        <f>ROUND(K1741*L1741,2)</f>
        <v>2.99</v>
      </c>
    </row>
    <row r="1742" spans="1:13" x14ac:dyDescent="0.25">
      <c r="A1742" s="10"/>
      <c r="B1742" s="10"/>
      <c r="C1742" s="10"/>
      <c r="D1742" s="13" t="s">
        <v>1304</v>
      </c>
      <c r="E1742" s="10"/>
      <c r="F1742" s="10"/>
      <c r="G1742" s="10"/>
      <c r="H1742" s="10"/>
      <c r="I1742" s="10"/>
      <c r="J1742" s="10"/>
      <c r="K1742" s="10"/>
      <c r="L1742" s="10"/>
      <c r="M1742" s="10"/>
    </row>
    <row r="1743" spans="1:13" x14ac:dyDescent="0.25">
      <c r="A1743" s="9" t="s">
        <v>1305</v>
      </c>
      <c r="B1743" s="9" t="s">
        <v>37</v>
      </c>
      <c r="C1743" s="9" t="s">
        <v>38</v>
      </c>
      <c r="D1743" s="13" t="s">
        <v>1306</v>
      </c>
      <c r="E1743" s="10"/>
      <c r="F1743" s="10"/>
      <c r="G1743" s="10"/>
      <c r="H1743" s="10"/>
      <c r="I1743" s="10"/>
      <c r="J1743" s="10"/>
      <c r="K1743" s="21">
        <v>0.1</v>
      </c>
      <c r="L1743" s="11">
        <v>18.89</v>
      </c>
      <c r="M1743" s="12">
        <f>ROUND(K1743*L1743,2)</f>
        <v>1.89</v>
      </c>
    </row>
    <row r="1744" spans="1:13" x14ac:dyDescent="0.25">
      <c r="A1744" s="10"/>
      <c r="B1744" s="10"/>
      <c r="C1744" s="10"/>
      <c r="D1744" s="13" t="s">
        <v>1306</v>
      </c>
      <c r="E1744" s="10"/>
      <c r="F1744" s="10"/>
      <c r="G1744" s="10"/>
      <c r="H1744" s="10"/>
      <c r="I1744" s="10"/>
      <c r="J1744" s="10"/>
      <c r="K1744" s="10"/>
      <c r="L1744" s="10"/>
      <c r="M1744" s="10"/>
    </row>
    <row r="1745" spans="1:13" x14ac:dyDescent="0.25">
      <c r="A1745" s="9" t="s">
        <v>1307</v>
      </c>
      <c r="B1745" s="9" t="s">
        <v>37</v>
      </c>
      <c r="C1745" s="9" t="s">
        <v>38</v>
      </c>
      <c r="D1745" s="13" t="s">
        <v>1308</v>
      </c>
      <c r="E1745" s="10"/>
      <c r="F1745" s="10"/>
      <c r="G1745" s="10"/>
      <c r="H1745" s="10"/>
      <c r="I1745" s="10"/>
      <c r="J1745" s="10"/>
      <c r="K1745" s="21">
        <v>0.1</v>
      </c>
      <c r="L1745" s="11">
        <v>21.37</v>
      </c>
      <c r="M1745" s="12">
        <f>ROUND(K1745*L1745,2)</f>
        <v>2.14</v>
      </c>
    </row>
    <row r="1746" spans="1:13" x14ac:dyDescent="0.25">
      <c r="A1746" s="10"/>
      <c r="B1746" s="10"/>
      <c r="C1746" s="10"/>
      <c r="D1746" s="13" t="s">
        <v>1308</v>
      </c>
      <c r="E1746" s="10"/>
      <c r="F1746" s="10"/>
      <c r="G1746" s="10"/>
      <c r="H1746" s="10"/>
      <c r="I1746" s="10"/>
      <c r="J1746" s="10"/>
      <c r="K1746" s="10"/>
      <c r="L1746" s="10"/>
      <c r="M1746" s="10"/>
    </row>
    <row r="1747" spans="1:13" x14ac:dyDescent="0.25">
      <c r="A1747" s="9" t="s">
        <v>1309</v>
      </c>
      <c r="B1747" s="9" t="s">
        <v>37</v>
      </c>
      <c r="C1747" s="9" t="s">
        <v>38</v>
      </c>
      <c r="D1747" s="13" t="s">
        <v>1310</v>
      </c>
      <c r="E1747" s="10"/>
      <c r="F1747" s="10"/>
      <c r="G1747" s="10"/>
      <c r="H1747" s="10"/>
      <c r="I1747" s="10"/>
      <c r="J1747" s="10"/>
      <c r="K1747" s="21">
        <v>0.15</v>
      </c>
      <c r="L1747" s="11">
        <v>21.37</v>
      </c>
      <c r="M1747" s="12">
        <f>ROUND(K1747*L1747,2)</f>
        <v>3.21</v>
      </c>
    </row>
    <row r="1748" spans="1:13" x14ac:dyDescent="0.25">
      <c r="A1748" s="10"/>
      <c r="B1748" s="10"/>
      <c r="C1748" s="10"/>
      <c r="D1748" s="13" t="s">
        <v>1310</v>
      </c>
      <c r="E1748" s="10"/>
      <c r="F1748" s="10"/>
      <c r="G1748" s="10"/>
      <c r="H1748" s="10"/>
      <c r="I1748" s="10"/>
      <c r="J1748" s="10"/>
      <c r="K1748" s="10"/>
      <c r="L1748" s="10"/>
      <c r="M1748" s="10"/>
    </row>
    <row r="1749" spans="1:13" x14ac:dyDescent="0.25">
      <c r="A1749" s="9" t="s">
        <v>1266</v>
      </c>
      <c r="B1749" s="9" t="s">
        <v>30</v>
      </c>
      <c r="C1749" s="9" t="s">
        <v>108</v>
      </c>
      <c r="D1749" s="13" t="s">
        <v>1267</v>
      </c>
      <c r="E1749" s="10"/>
      <c r="F1749" s="10"/>
      <c r="G1749" s="10"/>
      <c r="H1749" s="10"/>
      <c r="I1749" s="10"/>
      <c r="J1749" s="10"/>
      <c r="K1749" s="21">
        <v>1</v>
      </c>
      <c r="L1749" s="11">
        <v>0.09</v>
      </c>
      <c r="M1749" s="12">
        <f>ROUND(K1749*L1749,2)</f>
        <v>0.09</v>
      </c>
    </row>
    <row r="1750" spans="1:13" ht="22.5" x14ac:dyDescent="0.25">
      <c r="A1750" s="10"/>
      <c r="B1750" s="10"/>
      <c r="C1750" s="10"/>
      <c r="D1750" s="13" t="s">
        <v>1268</v>
      </c>
      <c r="E1750" s="10"/>
      <c r="F1750" s="10"/>
      <c r="G1750" s="10"/>
      <c r="H1750" s="10"/>
      <c r="I1750" s="10"/>
      <c r="J1750" s="10"/>
      <c r="K1750" s="10"/>
      <c r="L1750" s="10"/>
      <c r="M1750" s="10"/>
    </row>
    <row r="1751" spans="1:13" x14ac:dyDescent="0.25">
      <c r="A1751" s="9" t="s">
        <v>1263</v>
      </c>
      <c r="B1751" s="9" t="s">
        <v>30</v>
      </c>
      <c r="C1751" s="9" t="s">
        <v>108</v>
      </c>
      <c r="D1751" s="13" t="s">
        <v>1264</v>
      </c>
      <c r="E1751" s="10"/>
      <c r="F1751" s="10"/>
      <c r="G1751" s="10"/>
      <c r="H1751" s="10"/>
      <c r="I1751" s="10"/>
      <c r="J1751" s="10"/>
      <c r="K1751" s="21">
        <v>0.33</v>
      </c>
      <c r="L1751" s="11">
        <v>5.88</v>
      </c>
      <c r="M1751" s="12">
        <f>ROUND(K1751*L1751,2)</f>
        <v>1.94</v>
      </c>
    </row>
    <row r="1752" spans="1:13" ht="22.5" x14ac:dyDescent="0.25">
      <c r="A1752" s="10"/>
      <c r="B1752" s="10"/>
      <c r="C1752" s="10"/>
      <c r="D1752" s="13" t="s">
        <v>1265</v>
      </c>
      <c r="E1752" s="10"/>
      <c r="F1752" s="10"/>
      <c r="G1752" s="10"/>
      <c r="H1752" s="10"/>
      <c r="I1752" s="10"/>
      <c r="J1752" s="10"/>
      <c r="K1752" s="10"/>
      <c r="L1752" s="10"/>
      <c r="M1752" s="10"/>
    </row>
    <row r="1753" spans="1:13" x14ac:dyDescent="0.25">
      <c r="A1753" s="9" t="s">
        <v>1311</v>
      </c>
      <c r="B1753" s="9" t="s">
        <v>30</v>
      </c>
      <c r="C1753" s="9" t="s">
        <v>1312</v>
      </c>
      <c r="D1753" s="13" t="s">
        <v>1313</v>
      </c>
      <c r="E1753" s="10"/>
      <c r="F1753" s="10"/>
      <c r="G1753" s="10"/>
      <c r="H1753" s="10"/>
      <c r="I1753" s="10"/>
      <c r="J1753" s="10"/>
      <c r="K1753" s="21">
        <v>0.155</v>
      </c>
      <c r="L1753" s="11">
        <v>14.3</v>
      </c>
      <c r="M1753" s="12">
        <f>ROUND(K1753*L1753,2)</f>
        <v>2.2200000000000002</v>
      </c>
    </row>
    <row r="1754" spans="1:13" x14ac:dyDescent="0.25">
      <c r="A1754" s="10"/>
      <c r="B1754" s="10"/>
      <c r="C1754" s="10"/>
      <c r="D1754" s="13" t="s">
        <v>1314</v>
      </c>
      <c r="E1754" s="10"/>
      <c r="F1754" s="10"/>
      <c r="G1754" s="10"/>
      <c r="H1754" s="10"/>
      <c r="I1754" s="10"/>
      <c r="J1754" s="10"/>
      <c r="K1754" s="10"/>
      <c r="L1754" s="10"/>
      <c r="M1754" s="10"/>
    </row>
    <row r="1755" spans="1:13" ht="33.75" x14ac:dyDescent="0.25">
      <c r="A1755" s="9" t="s">
        <v>1315</v>
      </c>
      <c r="B1755" s="9" t="s">
        <v>30</v>
      </c>
      <c r="C1755" s="9" t="s">
        <v>26</v>
      </c>
      <c r="D1755" s="13" t="s">
        <v>1316</v>
      </c>
      <c r="E1755" s="10"/>
      <c r="F1755" s="10"/>
      <c r="G1755" s="10"/>
      <c r="H1755" s="10"/>
      <c r="I1755" s="10"/>
      <c r="J1755" s="10"/>
      <c r="K1755" s="21">
        <v>1.2</v>
      </c>
      <c r="L1755" s="11">
        <v>4.13</v>
      </c>
      <c r="M1755" s="12">
        <f>ROUND(K1755*L1755,2)</f>
        <v>4.96</v>
      </c>
    </row>
    <row r="1756" spans="1:13" ht="45" x14ac:dyDescent="0.25">
      <c r="A1756" s="10"/>
      <c r="B1756" s="10"/>
      <c r="C1756" s="10"/>
      <c r="D1756" s="13" t="s">
        <v>1317</v>
      </c>
      <c r="E1756" s="10"/>
      <c r="F1756" s="10"/>
      <c r="G1756" s="10"/>
      <c r="H1756" s="10"/>
      <c r="I1756" s="10"/>
      <c r="J1756" s="10"/>
      <c r="K1756" s="10"/>
      <c r="L1756" s="10"/>
      <c r="M1756" s="10"/>
    </row>
    <row r="1757" spans="1:13" x14ac:dyDescent="0.25">
      <c r="A1757" s="9" t="s">
        <v>1272</v>
      </c>
      <c r="B1757" s="9" t="s">
        <v>43</v>
      </c>
      <c r="C1757" s="9" t="s">
        <v>44</v>
      </c>
      <c r="D1757" s="13" t="s">
        <v>640</v>
      </c>
      <c r="E1757" s="10"/>
      <c r="F1757" s="10"/>
      <c r="G1757" s="10"/>
      <c r="H1757" s="10"/>
      <c r="I1757" s="10"/>
      <c r="J1757" s="10"/>
      <c r="K1757" s="21">
        <v>0.10199999999999999</v>
      </c>
      <c r="L1757" s="11">
        <v>23.9</v>
      </c>
      <c r="M1757" s="12">
        <f>ROUND(K1757*L1757,2)</f>
        <v>2.44</v>
      </c>
    </row>
    <row r="1758" spans="1:13" x14ac:dyDescent="0.25">
      <c r="A1758" s="10"/>
      <c r="B1758" s="10"/>
      <c r="C1758" s="10"/>
      <c r="D1758" s="30"/>
      <c r="E1758" s="9" t="s">
        <v>1318</v>
      </c>
      <c r="F1758" s="22">
        <v>1</v>
      </c>
      <c r="G1758" s="11">
        <v>1</v>
      </c>
      <c r="H1758" s="11">
        <v>0</v>
      </c>
      <c r="I1758" s="11">
        <v>0</v>
      </c>
      <c r="J1758" s="12">
        <f>OR(F1758&lt;&gt;0,G1758&lt;&gt;0,H1758&lt;&gt;0,I1758&lt;&gt;0)*(F1758 + (F1758 = 0))*(G1758 + (G1758 = 0))*(H1758 + (H1758 = 0))*(I1758 + (I1758 = 0))</f>
        <v>1</v>
      </c>
      <c r="K1758" s="10"/>
      <c r="L1758" s="10"/>
      <c r="M1758" s="10"/>
    </row>
    <row r="1759" spans="1:13" x14ac:dyDescent="0.25">
      <c r="A1759" s="10"/>
      <c r="B1759" s="10"/>
      <c r="C1759" s="10"/>
      <c r="D1759" s="30"/>
      <c r="E1759" s="10"/>
      <c r="F1759" s="10"/>
      <c r="G1759" s="10"/>
      <c r="H1759" s="10"/>
      <c r="I1759" s="10"/>
      <c r="J1759" s="14" t="s">
        <v>1319</v>
      </c>
      <c r="K1759" s="16">
        <f>J1758*1</f>
        <v>1</v>
      </c>
      <c r="L1759" s="16">
        <f>M1741+M1743+M1745+M1747+M1749+M1751+M1753+M1755+M1757</f>
        <v>21.88</v>
      </c>
      <c r="M1759" s="16">
        <f>ROUND(K1759*L1759,2)</f>
        <v>21.88</v>
      </c>
    </row>
    <row r="1760" spans="1:13" ht="0.95" customHeight="1" x14ac:dyDescent="0.25">
      <c r="A1760" s="17"/>
      <c r="B1760" s="17"/>
      <c r="C1760" s="17"/>
      <c r="D1760" s="31"/>
      <c r="E1760" s="17"/>
      <c r="F1760" s="17"/>
      <c r="G1760" s="17"/>
      <c r="H1760" s="17"/>
      <c r="I1760" s="17"/>
      <c r="J1760" s="17"/>
      <c r="K1760" s="17"/>
      <c r="L1760" s="17"/>
      <c r="M1760" s="17"/>
    </row>
    <row r="1761" spans="1:13" ht="22.5" x14ac:dyDescent="0.25">
      <c r="A1761" s="8" t="s">
        <v>1320</v>
      </c>
      <c r="B1761" s="9" t="s">
        <v>10</v>
      </c>
      <c r="C1761" s="9" t="s">
        <v>108</v>
      </c>
      <c r="D1761" s="13" t="s">
        <v>1321</v>
      </c>
      <c r="E1761" s="10"/>
      <c r="F1761" s="10"/>
      <c r="G1761" s="10"/>
      <c r="H1761" s="10"/>
      <c r="I1761" s="10"/>
      <c r="J1761" s="10"/>
      <c r="K1761" s="11">
        <v>4</v>
      </c>
      <c r="L1761" s="11">
        <v>116.4</v>
      </c>
      <c r="M1761" s="12">
        <f>ROUND(K1761*L1761,2)</f>
        <v>465.6</v>
      </c>
    </row>
    <row r="1762" spans="1:13" ht="56.25" x14ac:dyDescent="0.25">
      <c r="A1762" s="10"/>
      <c r="B1762" s="10"/>
      <c r="C1762" s="10"/>
      <c r="D1762" s="13" t="s">
        <v>1322</v>
      </c>
      <c r="E1762" s="10"/>
      <c r="F1762" s="10"/>
      <c r="G1762" s="10"/>
      <c r="H1762" s="10"/>
      <c r="I1762" s="10"/>
      <c r="J1762" s="10"/>
      <c r="K1762" s="10"/>
      <c r="L1762" s="10"/>
      <c r="M1762" s="10"/>
    </row>
    <row r="1763" spans="1:13" ht="22.5" x14ac:dyDescent="0.25">
      <c r="A1763" s="8" t="s">
        <v>1323</v>
      </c>
      <c r="B1763" s="9" t="s">
        <v>10</v>
      </c>
      <c r="C1763" s="9" t="s">
        <v>108</v>
      </c>
      <c r="D1763" s="13" t="s">
        <v>1324</v>
      </c>
      <c r="E1763" s="10"/>
      <c r="F1763" s="10"/>
      <c r="G1763" s="10"/>
      <c r="H1763" s="10"/>
      <c r="I1763" s="10"/>
      <c r="J1763" s="10"/>
      <c r="K1763" s="12">
        <f>K1766</f>
        <v>1</v>
      </c>
      <c r="L1763" s="12">
        <f>L1766</f>
        <v>26.86</v>
      </c>
      <c r="M1763" s="12">
        <f>M1766</f>
        <v>26.86</v>
      </c>
    </row>
    <row r="1764" spans="1:13" ht="33.75" x14ac:dyDescent="0.25">
      <c r="A1764" s="10"/>
      <c r="B1764" s="10"/>
      <c r="C1764" s="10"/>
      <c r="D1764" s="13" t="s">
        <v>1325</v>
      </c>
      <c r="E1764" s="10"/>
      <c r="F1764" s="10"/>
      <c r="G1764" s="10"/>
      <c r="H1764" s="10"/>
      <c r="I1764" s="10"/>
      <c r="J1764" s="10"/>
      <c r="K1764" s="10"/>
      <c r="L1764" s="10"/>
      <c r="M1764" s="10"/>
    </row>
    <row r="1765" spans="1:13" x14ac:dyDescent="0.25">
      <c r="A1765" s="10"/>
      <c r="B1765" s="10"/>
      <c r="C1765" s="10"/>
      <c r="D1765" s="30"/>
      <c r="E1765" s="9" t="s">
        <v>7</v>
      </c>
      <c r="F1765" s="22">
        <v>1</v>
      </c>
      <c r="G1765" s="11">
        <v>1</v>
      </c>
      <c r="H1765" s="11">
        <v>0</v>
      </c>
      <c r="I1765" s="11">
        <v>0</v>
      </c>
      <c r="J1765" s="12">
        <f>OR(F1765&lt;&gt;0,G1765&lt;&gt;0,H1765&lt;&gt;0,I1765&lt;&gt;0)*(F1765 + (F1765 = 0))*(G1765 + (G1765 = 0))*(H1765 + (H1765 = 0))*(I1765 + (I1765 = 0))</f>
        <v>1</v>
      </c>
      <c r="K1765" s="10"/>
      <c r="L1765" s="10"/>
      <c r="M1765" s="10"/>
    </row>
    <row r="1766" spans="1:13" x14ac:dyDescent="0.25">
      <c r="A1766" s="10"/>
      <c r="B1766" s="10"/>
      <c r="C1766" s="10"/>
      <c r="D1766" s="30"/>
      <c r="E1766" s="10"/>
      <c r="F1766" s="10"/>
      <c r="G1766" s="10"/>
      <c r="H1766" s="10"/>
      <c r="I1766" s="10"/>
      <c r="J1766" s="14" t="s">
        <v>1326</v>
      </c>
      <c r="K1766" s="16">
        <f>J1765*1</f>
        <v>1</v>
      </c>
      <c r="L1766" s="11">
        <v>26.86</v>
      </c>
      <c r="M1766" s="16">
        <f>ROUND(K1766*L1766,2)</f>
        <v>26.86</v>
      </c>
    </row>
    <row r="1767" spans="1:13" ht="0.95" customHeight="1" x14ac:dyDescent="0.25">
      <c r="A1767" s="17"/>
      <c r="B1767" s="17"/>
      <c r="C1767" s="17"/>
      <c r="D1767" s="31"/>
      <c r="E1767" s="17"/>
      <c r="F1767" s="17"/>
      <c r="G1767" s="17"/>
      <c r="H1767" s="17"/>
      <c r="I1767" s="17"/>
      <c r="J1767" s="17"/>
      <c r="K1767" s="17"/>
      <c r="L1767" s="17"/>
      <c r="M1767" s="17"/>
    </row>
    <row r="1768" spans="1:13" x14ac:dyDescent="0.25">
      <c r="A1768" s="8" t="s">
        <v>1327</v>
      </c>
      <c r="B1768" s="9" t="s">
        <v>10</v>
      </c>
      <c r="C1768" s="9" t="s">
        <v>11</v>
      </c>
      <c r="D1768" s="13" t="s">
        <v>1328</v>
      </c>
      <c r="E1768" s="10"/>
      <c r="F1768" s="10"/>
      <c r="G1768" s="10"/>
      <c r="H1768" s="10"/>
      <c r="I1768" s="10"/>
      <c r="J1768" s="10"/>
      <c r="K1768" s="12">
        <f>K1789</f>
        <v>2</v>
      </c>
      <c r="L1768" s="12">
        <f>L1789</f>
        <v>194.28</v>
      </c>
      <c r="M1768" s="12">
        <f>M1789</f>
        <v>388.56</v>
      </c>
    </row>
    <row r="1769" spans="1:13" ht="348.75" x14ac:dyDescent="0.25">
      <c r="A1769" s="10"/>
      <c r="B1769" s="10"/>
      <c r="C1769" s="10"/>
      <c r="D1769" s="13" t="s">
        <v>1329</v>
      </c>
      <c r="E1769" s="10"/>
      <c r="F1769" s="10"/>
      <c r="G1769" s="10"/>
      <c r="H1769" s="10"/>
      <c r="I1769" s="10"/>
      <c r="J1769" s="10"/>
      <c r="K1769" s="10"/>
      <c r="L1769" s="10"/>
      <c r="M1769" s="10"/>
    </row>
    <row r="1770" spans="1:13" ht="22.5" x14ac:dyDescent="0.25">
      <c r="A1770" s="9" t="s">
        <v>1330</v>
      </c>
      <c r="B1770" s="9" t="s">
        <v>30</v>
      </c>
      <c r="C1770" s="9" t="s">
        <v>153</v>
      </c>
      <c r="D1770" s="13" t="s">
        <v>1331</v>
      </c>
      <c r="E1770" s="10"/>
      <c r="F1770" s="10"/>
      <c r="G1770" s="10"/>
      <c r="H1770" s="10"/>
      <c r="I1770" s="10"/>
      <c r="J1770" s="10"/>
      <c r="K1770" s="21">
        <v>0.14399999999999999</v>
      </c>
      <c r="L1770" s="11">
        <v>115.86</v>
      </c>
      <c r="M1770" s="12">
        <f>ROUND(K1770*L1770,2)</f>
        <v>16.68</v>
      </c>
    </row>
    <row r="1771" spans="1:13" ht="22.5" x14ac:dyDescent="0.25">
      <c r="A1771" s="10"/>
      <c r="B1771" s="10"/>
      <c r="C1771" s="10"/>
      <c r="D1771" s="13" t="s">
        <v>1331</v>
      </c>
      <c r="E1771" s="10"/>
      <c r="F1771" s="10"/>
      <c r="G1771" s="10"/>
      <c r="H1771" s="10"/>
      <c r="I1771" s="10"/>
      <c r="J1771" s="10"/>
      <c r="K1771" s="10"/>
      <c r="L1771" s="10"/>
      <c r="M1771" s="10"/>
    </row>
    <row r="1772" spans="1:13" ht="22.5" x14ac:dyDescent="0.25">
      <c r="A1772" s="9" t="s">
        <v>1332</v>
      </c>
      <c r="B1772" s="9" t="s">
        <v>30</v>
      </c>
      <c r="C1772" s="9" t="s">
        <v>11</v>
      </c>
      <c r="D1772" s="13" t="s">
        <v>1333</v>
      </c>
      <c r="E1772" s="10"/>
      <c r="F1772" s="10"/>
      <c r="G1772" s="10"/>
      <c r="H1772" s="10"/>
      <c r="I1772" s="10"/>
      <c r="J1772" s="10"/>
      <c r="K1772" s="21">
        <v>36</v>
      </c>
      <c r="L1772" s="11">
        <v>0.4</v>
      </c>
      <c r="M1772" s="12">
        <f>ROUND(K1772*L1772,2)</f>
        <v>14.4</v>
      </c>
    </row>
    <row r="1773" spans="1:13" ht="33.75" x14ac:dyDescent="0.25">
      <c r="A1773" s="10"/>
      <c r="B1773" s="10"/>
      <c r="C1773" s="10"/>
      <c r="D1773" s="13" t="s">
        <v>1334</v>
      </c>
      <c r="E1773" s="10"/>
      <c r="F1773" s="10"/>
      <c r="G1773" s="10"/>
      <c r="H1773" s="10"/>
      <c r="I1773" s="10"/>
      <c r="J1773" s="10"/>
      <c r="K1773" s="10"/>
      <c r="L1773" s="10"/>
      <c r="M1773" s="10"/>
    </row>
    <row r="1774" spans="1:13" x14ac:dyDescent="0.25">
      <c r="A1774" s="9" t="s">
        <v>1335</v>
      </c>
      <c r="B1774" s="9" t="s">
        <v>30</v>
      </c>
      <c r="C1774" s="9" t="s">
        <v>153</v>
      </c>
      <c r="D1774" s="13" t="s">
        <v>1336</v>
      </c>
      <c r="E1774" s="10"/>
      <c r="F1774" s="10"/>
      <c r="G1774" s="10"/>
      <c r="H1774" s="10"/>
      <c r="I1774" s="10"/>
      <c r="J1774" s="10"/>
      <c r="K1774" s="21">
        <v>1.2999999999999999E-2</v>
      </c>
      <c r="L1774" s="11">
        <v>1.5</v>
      </c>
      <c r="M1774" s="12">
        <f>ROUND(K1774*L1774,2)</f>
        <v>0.02</v>
      </c>
    </row>
    <row r="1775" spans="1:13" x14ac:dyDescent="0.25">
      <c r="A1775" s="10"/>
      <c r="B1775" s="10"/>
      <c r="C1775" s="10"/>
      <c r="D1775" s="13" t="s">
        <v>1336</v>
      </c>
      <c r="E1775" s="10"/>
      <c r="F1775" s="10"/>
      <c r="G1775" s="10"/>
      <c r="H1775" s="10"/>
      <c r="I1775" s="10"/>
      <c r="J1775" s="10"/>
      <c r="K1775" s="10"/>
      <c r="L1775" s="10"/>
      <c r="M1775" s="10"/>
    </row>
    <row r="1776" spans="1:13" ht="22.5" x14ac:dyDescent="0.25">
      <c r="A1776" s="9" t="s">
        <v>1337</v>
      </c>
      <c r="B1776" s="9" t="s">
        <v>30</v>
      </c>
      <c r="C1776" s="9" t="s">
        <v>1312</v>
      </c>
      <c r="D1776" s="13" t="s">
        <v>1338</v>
      </c>
      <c r="E1776" s="10"/>
      <c r="F1776" s="10"/>
      <c r="G1776" s="10"/>
      <c r="H1776" s="10"/>
      <c r="I1776" s="10"/>
      <c r="J1776" s="10"/>
      <c r="K1776" s="21">
        <v>0.03</v>
      </c>
      <c r="L1776" s="11">
        <v>53.48</v>
      </c>
      <c r="M1776" s="12">
        <f>ROUND(K1776*L1776,2)</f>
        <v>1.6</v>
      </c>
    </row>
    <row r="1777" spans="1:13" ht="45" x14ac:dyDescent="0.25">
      <c r="A1777" s="10"/>
      <c r="B1777" s="10"/>
      <c r="C1777" s="10"/>
      <c r="D1777" s="13" t="s">
        <v>1339</v>
      </c>
      <c r="E1777" s="10"/>
      <c r="F1777" s="10"/>
      <c r="G1777" s="10"/>
      <c r="H1777" s="10"/>
      <c r="I1777" s="10"/>
      <c r="J1777" s="10"/>
      <c r="K1777" s="10"/>
      <c r="L1777" s="10"/>
      <c r="M1777" s="10"/>
    </row>
    <row r="1778" spans="1:13" ht="22.5" x14ac:dyDescent="0.25">
      <c r="A1778" s="9" t="s">
        <v>1340</v>
      </c>
      <c r="B1778" s="9" t="s">
        <v>30</v>
      </c>
      <c r="C1778" s="9" t="s">
        <v>1312</v>
      </c>
      <c r="D1778" s="13" t="s">
        <v>1341</v>
      </c>
      <c r="E1778" s="10"/>
      <c r="F1778" s="10"/>
      <c r="G1778" s="10"/>
      <c r="H1778" s="10"/>
      <c r="I1778" s="10"/>
      <c r="J1778" s="10"/>
      <c r="K1778" s="21">
        <v>3.9E-2</v>
      </c>
      <c r="L1778" s="11">
        <v>73.55</v>
      </c>
      <c r="M1778" s="12">
        <f>ROUND(K1778*L1778,2)</f>
        <v>2.87</v>
      </c>
    </row>
    <row r="1779" spans="1:13" ht="45" x14ac:dyDescent="0.25">
      <c r="A1779" s="10"/>
      <c r="B1779" s="10"/>
      <c r="C1779" s="10"/>
      <c r="D1779" s="13" t="s">
        <v>1342</v>
      </c>
      <c r="E1779" s="10"/>
      <c r="F1779" s="10"/>
      <c r="G1779" s="10"/>
      <c r="H1779" s="10"/>
      <c r="I1779" s="10"/>
      <c r="J1779" s="10"/>
      <c r="K1779" s="10"/>
      <c r="L1779" s="10"/>
      <c r="M1779" s="10"/>
    </row>
    <row r="1780" spans="1:13" ht="22.5" x14ac:dyDescent="0.25">
      <c r="A1780" s="9" t="s">
        <v>1343</v>
      </c>
      <c r="B1780" s="9" t="s">
        <v>30</v>
      </c>
      <c r="C1780" s="9" t="s">
        <v>11</v>
      </c>
      <c r="D1780" s="13" t="s">
        <v>1344</v>
      </c>
      <c r="E1780" s="10"/>
      <c r="F1780" s="10"/>
      <c r="G1780" s="10"/>
      <c r="H1780" s="10"/>
      <c r="I1780" s="10"/>
      <c r="J1780" s="10"/>
      <c r="K1780" s="21">
        <v>1</v>
      </c>
      <c r="L1780" s="11">
        <v>39.9</v>
      </c>
      <c r="M1780" s="12">
        <f>ROUND(K1780*L1780,2)</f>
        <v>39.9</v>
      </c>
    </row>
    <row r="1781" spans="1:13" ht="22.5" x14ac:dyDescent="0.25">
      <c r="A1781" s="10"/>
      <c r="B1781" s="10"/>
      <c r="C1781" s="10"/>
      <c r="D1781" s="13" t="s">
        <v>1345</v>
      </c>
      <c r="E1781" s="10"/>
      <c r="F1781" s="10"/>
      <c r="G1781" s="10"/>
      <c r="H1781" s="10"/>
      <c r="I1781" s="10"/>
      <c r="J1781" s="10"/>
      <c r="K1781" s="10"/>
      <c r="L1781" s="10"/>
      <c r="M1781" s="10"/>
    </row>
    <row r="1782" spans="1:13" x14ac:dyDescent="0.25">
      <c r="A1782" s="9" t="s">
        <v>1346</v>
      </c>
      <c r="B1782" s="9" t="s">
        <v>30</v>
      </c>
      <c r="C1782" s="9" t="s">
        <v>1312</v>
      </c>
      <c r="D1782" s="13" t="s">
        <v>1347</v>
      </c>
      <c r="E1782" s="10"/>
      <c r="F1782" s="10"/>
      <c r="G1782" s="10"/>
      <c r="H1782" s="10"/>
      <c r="I1782" s="10"/>
      <c r="J1782" s="10"/>
      <c r="K1782" s="21">
        <v>0.64200000000000002</v>
      </c>
      <c r="L1782" s="11">
        <v>11.5</v>
      </c>
      <c r="M1782" s="12">
        <f>ROUND(K1782*L1782,2)</f>
        <v>7.38</v>
      </c>
    </row>
    <row r="1783" spans="1:13" x14ac:dyDescent="0.25">
      <c r="A1783" s="10"/>
      <c r="B1783" s="10"/>
      <c r="C1783" s="10"/>
      <c r="D1783" s="13" t="s">
        <v>1347</v>
      </c>
      <c r="E1783" s="10"/>
      <c r="F1783" s="10"/>
      <c r="G1783" s="10"/>
      <c r="H1783" s="10"/>
      <c r="I1783" s="10"/>
      <c r="J1783" s="10"/>
      <c r="K1783" s="10"/>
      <c r="L1783" s="10"/>
      <c r="M1783" s="10"/>
    </row>
    <row r="1784" spans="1:13" x14ac:dyDescent="0.25">
      <c r="A1784" s="9" t="s">
        <v>1348</v>
      </c>
      <c r="B1784" s="9" t="s">
        <v>37</v>
      </c>
      <c r="C1784" s="9" t="s">
        <v>38</v>
      </c>
      <c r="D1784" s="13" t="s">
        <v>1349</v>
      </c>
      <c r="E1784" s="10"/>
      <c r="F1784" s="10"/>
      <c r="G1784" s="10"/>
      <c r="H1784" s="10"/>
      <c r="I1784" s="10"/>
      <c r="J1784" s="10"/>
      <c r="K1784" s="21">
        <v>1.802</v>
      </c>
      <c r="L1784" s="11">
        <v>22.13</v>
      </c>
      <c r="M1784" s="12">
        <f>ROUND(K1784*L1784,2)</f>
        <v>39.880000000000003</v>
      </c>
    </row>
    <row r="1785" spans="1:13" x14ac:dyDescent="0.25">
      <c r="A1785" s="10"/>
      <c r="B1785" s="10"/>
      <c r="C1785" s="10"/>
      <c r="D1785" s="13" t="s">
        <v>1349</v>
      </c>
      <c r="E1785" s="10"/>
      <c r="F1785" s="10"/>
      <c r="G1785" s="10"/>
      <c r="H1785" s="10"/>
      <c r="I1785" s="10"/>
      <c r="J1785" s="10"/>
      <c r="K1785" s="10"/>
      <c r="L1785" s="10"/>
      <c r="M1785" s="10"/>
    </row>
    <row r="1786" spans="1:13" x14ac:dyDescent="0.25">
      <c r="A1786" s="9" t="s">
        <v>1350</v>
      </c>
      <c r="B1786" s="9" t="s">
        <v>37</v>
      </c>
      <c r="C1786" s="9" t="s">
        <v>38</v>
      </c>
      <c r="D1786" s="13" t="s">
        <v>1351</v>
      </c>
      <c r="E1786" s="10"/>
      <c r="F1786" s="10"/>
      <c r="G1786" s="10"/>
      <c r="H1786" s="10"/>
      <c r="I1786" s="10"/>
      <c r="J1786" s="10"/>
      <c r="K1786" s="21">
        <v>3.26</v>
      </c>
      <c r="L1786" s="11">
        <v>20.78</v>
      </c>
      <c r="M1786" s="12">
        <f>ROUND(K1786*L1786,2)</f>
        <v>67.739999999999995</v>
      </c>
    </row>
    <row r="1787" spans="1:13" x14ac:dyDescent="0.25">
      <c r="A1787" s="10"/>
      <c r="B1787" s="10"/>
      <c r="C1787" s="10"/>
      <c r="D1787" s="13" t="s">
        <v>1351</v>
      </c>
      <c r="E1787" s="10"/>
      <c r="F1787" s="10"/>
      <c r="G1787" s="10"/>
      <c r="H1787" s="10"/>
      <c r="I1787" s="10"/>
      <c r="J1787" s="10"/>
      <c r="K1787" s="10"/>
      <c r="L1787" s="10"/>
      <c r="M1787" s="10"/>
    </row>
    <row r="1788" spans="1:13" x14ac:dyDescent="0.25">
      <c r="A1788" s="9" t="s">
        <v>42</v>
      </c>
      <c r="B1788" s="9" t="s">
        <v>43</v>
      </c>
      <c r="C1788" s="9" t="s">
        <v>44</v>
      </c>
      <c r="D1788" s="13" t="s">
        <v>45</v>
      </c>
      <c r="E1788" s="10"/>
      <c r="F1788" s="10"/>
      <c r="G1788" s="10"/>
      <c r="H1788" s="10"/>
      <c r="I1788" s="10"/>
      <c r="J1788" s="10"/>
      <c r="K1788" s="21">
        <v>1.905</v>
      </c>
      <c r="L1788" s="11">
        <v>2</v>
      </c>
      <c r="M1788" s="12">
        <f>ROUND(K1788*L1788,2)</f>
        <v>3.81</v>
      </c>
    </row>
    <row r="1789" spans="1:13" x14ac:dyDescent="0.25">
      <c r="A1789" s="10"/>
      <c r="B1789" s="10"/>
      <c r="C1789" s="10"/>
      <c r="D1789" s="30"/>
      <c r="E1789" s="10"/>
      <c r="F1789" s="10"/>
      <c r="G1789" s="10"/>
      <c r="H1789" s="10"/>
      <c r="I1789" s="10"/>
      <c r="J1789" s="14" t="s">
        <v>1352</v>
      </c>
      <c r="K1789" s="11">
        <v>2</v>
      </c>
      <c r="L1789" s="16">
        <f>M1770+M1772+M1774+M1776+M1778+M1780+M1782+M1784+M1786+M1788</f>
        <v>194.28</v>
      </c>
      <c r="M1789" s="16">
        <f>ROUND(K1789*L1789,2)</f>
        <v>388.56</v>
      </c>
    </row>
    <row r="1790" spans="1:13" ht="0.95" customHeight="1" x14ac:dyDescent="0.25">
      <c r="A1790" s="17"/>
      <c r="B1790" s="17"/>
      <c r="C1790" s="17"/>
      <c r="D1790" s="31"/>
      <c r="E1790" s="17"/>
      <c r="F1790" s="17"/>
      <c r="G1790" s="17"/>
      <c r="H1790" s="17"/>
      <c r="I1790" s="17"/>
      <c r="J1790" s="17"/>
      <c r="K1790" s="17"/>
      <c r="L1790" s="17"/>
      <c r="M1790" s="17"/>
    </row>
    <row r="1791" spans="1:13" x14ac:dyDescent="0.25">
      <c r="A1791" s="10"/>
      <c r="B1791" s="10"/>
      <c r="C1791" s="10"/>
      <c r="D1791" s="30"/>
      <c r="E1791" s="10"/>
      <c r="F1791" s="10"/>
      <c r="G1791" s="10"/>
      <c r="H1791" s="10"/>
      <c r="I1791" s="10"/>
      <c r="J1791" s="14" t="s">
        <v>1353</v>
      </c>
      <c r="K1791" s="15">
        <v>1</v>
      </c>
      <c r="L1791" s="16">
        <f>M1689+M1705+M1721+M1739+M1761+M1763+M1768</f>
        <v>1203.8399999999999</v>
      </c>
      <c r="M1791" s="16">
        <f>ROUND(K1791*L1791,2)</f>
        <v>1203.8399999999999</v>
      </c>
    </row>
    <row r="1792" spans="1:13" ht="0.95" customHeight="1" x14ac:dyDescent="0.25">
      <c r="A1792" s="17"/>
      <c r="B1792" s="17"/>
      <c r="C1792" s="17"/>
      <c r="D1792" s="31"/>
      <c r="E1792" s="17"/>
      <c r="F1792" s="17"/>
      <c r="G1792" s="17"/>
      <c r="H1792" s="17"/>
      <c r="I1792" s="17"/>
      <c r="J1792" s="17"/>
      <c r="K1792" s="17"/>
      <c r="L1792" s="17"/>
      <c r="M1792" s="17"/>
    </row>
    <row r="1793" spans="1:13" x14ac:dyDescent="0.25">
      <c r="A1793" s="10"/>
      <c r="B1793" s="10"/>
      <c r="C1793" s="10"/>
      <c r="D1793" s="30"/>
      <c r="E1793" s="10"/>
      <c r="F1793" s="10"/>
      <c r="G1793" s="10"/>
      <c r="H1793" s="10"/>
      <c r="I1793" s="10"/>
      <c r="J1793" s="14" t="s">
        <v>1354</v>
      </c>
      <c r="K1793" s="15">
        <v>1</v>
      </c>
      <c r="L1793" s="16">
        <f>M4+M9+M116+M797+M1283+M1583+M1636+M1688</f>
        <v>207723.58</v>
      </c>
      <c r="M1793" s="16">
        <f>ROUND(K1793*L1793,2)</f>
        <v>207723.58</v>
      </c>
    </row>
    <row r="1794" spans="1:13" ht="0.95" customHeight="1" x14ac:dyDescent="0.25">
      <c r="A1794" s="17"/>
      <c r="B1794" s="17"/>
      <c r="C1794" s="17"/>
      <c r="D1794" s="31"/>
      <c r="E1794" s="17"/>
      <c r="F1794" s="17"/>
      <c r="G1794" s="17"/>
      <c r="H1794" s="17"/>
      <c r="I1794" s="17"/>
      <c r="J1794" s="17"/>
      <c r="K1794" s="17"/>
      <c r="L1794" s="17"/>
      <c r="M1794" s="17"/>
    </row>
  </sheetData>
  <dataValidations count="1">
    <dataValidation type="list" allowBlank="1" showInputMessage="1" showErrorMessage="1" sqref="B4:B1794" xr:uid="{CB798B8F-340D-4363-A4DA-15D22C9463A4}">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TEYLE -</dc:creator>
  <cp:lastModifiedBy>TEYLE -</cp:lastModifiedBy>
  <dcterms:created xsi:type="dcterms:W3CDTF">2024-12-04T16:19:46Z</dcterms:created>
  <dcterms:modified xsi:type="dcterms:W3CDTF">2024-12-04T16:23:37Z</dcterms:modified>
</cp:coreProperties>
</file>