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autoCompressPictures="0"/>
  <mc:AlternateContent xmlns:mc="http://schemas.openxmlformats.org/markup-compatibility/2006">
    <mc:Choice Requires="x15">
      <x15ac:absPath xmlns:x15ac="http://schemas.microsoft.com/office/spreadsheetml/2010/11/ac" url="P:\PALAU DE LA MÚSICA\Mediciones\"/>
    </mc:Choice>
  </mc:AlternateContent>
  <bookViews>
    <workbookView xWindow="2904" yWindow="3456" windowWidth="43740" windowHeight="25740" tabRatio="500"/>
  </bookViews>
  <sheets>
    <sheet name="INTERIORISME" sheetId="1" r:id="rId1"/>
  </sheets>
  <definedNames>
    <definedName name="Print_Area" localSheetId="0">INTERIORISME!$A$1:$M$287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274" i="1" l="1"/>
  <c r="J96" i="1" l="1"/>
  <c r="J68" i="1"/>
  <c r="J71" i="1"/>
  <c r="J61" i="1"/>
  <c r="J55" i="1"/>
  <c r="L27" i="1" l="1"/>
  <c r="J238" i="1" l="1"/>
  <c r="L238" i="1" s="1"/>
  <c r="L11" i="1"/>
  <c r="L52" i="1" l="1"/>
  <c r="L40" i="1"/>
  <c r="L43" i="1"/>
  <c r="L21" i="1"/>
  <c r="L17" i="1"/>
  <c r="L24" i="1"/>
  <c r="L14" i="1"/>
  <c r="L8" i="1"/>
  <c r="L64" i="1"/>
  <c r="L55" i="1"/>
  <c r="M5" i="1" l="1"/>
  <c r="L144" i="1"/>
  <c r="L141" i="1"/>
  <c r="L138" i="1" l="1"/>
  <c r="L135" i="1"/>
  <c r="J266" i="1"/>
  <c r="J194" i="1" l="1"/>
  <c r="L191" i="1"/>
  <c r="J203" i="1"/>
  <c r="L203" i="1" s="1"/>
  <c r="H213" i="1"/>
  <c r="L213" i="1" s="1"/>
  <c r="H206" i="1"/>
  <c r="L194" i="1" l="1"/>
  <c r="L111" i="1"/>
  <c r="L108" i="1"/>
  <c r="L105" i="1"/>
  <c r="L102" i="1"/>
  <c r="L99" i="1"/>
  <c r="L96" i="1"/>
  <c r="L93" i="1"/>
  <c r="L90" i="1"/>
  <c r="L87" i="1"/>
  <c r="L83" i="1"/>
  <c r="L80" i="1"/>
  <c r="L77" i="1"/>
  <c r="L74" i="1"/>
  <c r="L68" i="1"/>
  <c r="L71" i="1"/>
  <c r="L61" i="1"/>
  <c r="L58" i="1"/>
  <c r="L49" i="1"/>
  <c r="L46" i="1"/>
  <c r="L37" i="1"/>
  <c r="L33" i="1"/>
  <c r="L269" i="1"/>
  <c r="L266" i="1"/>
  <c r="L263" i="1"/>
  <c r="L260" i="1"/>
  <c r="L257" i="1"/>
  <c r="L254" i="1"/>
  <c r="L251" i="1"/>
  <c r="L248" i="1"/>
  <c r="J245" i="1"/>
  <c r="L245" i="1" s="1"/>
  <c r="M242" i="1" l="1"/>
  <c r="L235" i="1"/>
  <c r="L232" i="1"/>
  <c r="L229" i="1"/>
  <c r="L226" i="1"/>
  <c r="L223" i="1"/>
  <c r="J220" i="1"/>
  <c r="L220" i="1" s="1"/>
  <c r="L206" i="1"/>
  <c r="J200" i="1"/>
  <c r="L200" i="1" s="1"/>
  <c r="J197" i="1"/>
  <c r="L197" i="1" s="1"/>
  <c r="L188" i="1"/>
  <c r="L180" i="1"/>
  <c r="L177" i="1"/>
  <c r="J173" i="1"/>
  <c r="L173" i="1" s="1"/>
  <c r="J168" i="1"/>
  <c r="L168" i="1" s="1"/>
  <c r="L165" i="1"/>
  <c r="J150" i="1"/>
  <c r="L150" i="1" s="1"/>
  <c r="J161" i="1"/>
  <c r="L161" i="1" s="1"/>
  <c r="J155" i="1"/>
  <c r="L155" i="1" s="1"/>
  <c r="M147" i="1" l="1"/>
  <c r="L117" i="1"/>
  <c r="L129" i="1"/>
  <c r="L132" i="1"/>
  <c r="L126" i="1"/>
  <c r="L123" i="1"/>
  <c r="L120" i="1"/>
  <c r="M30" i="1" l="1"/>
  <c r="M114" i="1"/>
</calcChain>
</file>

<file path=xl/sharedStrings.xml><?xml version="1.0" encoding="utf-8"?>
<sst xmlns="http://schemas.openxmlformats.org/spreadsheetml/2006/main" count="418" uniqueCount="252">
  <si>
    <t>ut</t>
  </si>
  <si>
    <t>Unitats</t>
  </si>
  <si>
    <t>PREU UNITARI</t>
  </si>
  <si>
    <t>IMPORT TOTAL</t>
  </si>
  <si>
    <t>M.01.01 - BUTACA ENTAPISSADA</t>
  </si>
  <si>
    <t>M.01.02 - TAULA AUXILIAR</t>
  </si>
  <si>
    <t>M.01.03 - TAMBORET ALT</t>
  </si>
  <si>
    <t>M.01.04 - CADIRA DE TREBALL</t>
  </si>
  <si>
    <t>M.01.06 - LLUM DE SOBRETAULA</t>
  </si>
  <si>
    <t xml:space="preserve">Butaca entapissada model IBIZA de "Santa&amp;Cole". 
</t>
  </si>
  <si>
    <t>Banc de fusta de roure 166x35x46cm model BOK de Ethnicraft.</t>
  </si>
  <si>
    <t>Taula auxiliar  Ø 96cm h:36cm de fusta de roure, model TRIPOD d´Ethnicraft.</t>
  </si>
  <si>
    <t xml:space="preserve">Tamboret alt 65cm entapissat amb potes de fusta de roure natural model VARYA de Inclass.
</t>
  </si>
  <si>
    <t>Amidaments Interiorisme  Porta Palau. Via Laietana, 54, baixos local 1-2. Barcelona</t>
  </si>
  <si>
    <t>Llum de taula model CESTA de Miguel Milà de Santa &amp; Cole.</t>
  </si>
  <si>
    <t>MD.1 - MOBLE BOTIGA (detall plànol D01.1 i D01.2)</t>
  </si>
  <si>
    <t>MD.2 - MOBLE BOTIGA (detall plànol D02.1 i D02.2)</t>
  </si>
  <si>
    <t>MD.4 - MOSTRADOR BOTIGA (detall plànol D04)</t>
  </si>
  <si>
    <t>MD.6.1 - PANELAT (detall plànols D06)</t>
  </si>
  <si>
    <t>MD.6.2 - BUCS BAIXOS (detall plànols D06)</t>
  </si>
  <si>
    <t>MD.6.3 - MOBLE CARTELLS (detall plànols D06)</t>
  </si>
  <si>
    <t>MD.7 - MOBLE EXPOSITIU (detall plànols D07)</t>
  </si>
  <si>
    <t>MD.8.1 - MOBLE EXPOSITIU (detall plànols D08.1)</t>
  </si>
  <si>
    <t>MD.8.2 - SUPORTS PANTALLES (detall plànols D08.2)</t>
  </si>
  <si>
    <t>MD.8.3 - SUPORTS PANTALLES (detall plànols D08.3)</t>
  </si>
  <si>
    <t>MD.9.1 - MOBLE EXPOSITIU (detall plànols D09.1)</t>
  </si>
  <si>
    <t>MD.9.2 - MOBLE MAQUETA (detall plànols D09.2)</t>
  </si>
  <si>
    <t>MD.10.1 - MOBLE EXPOSITIU (detall plànols D010.1)</t>
  </si>
  <si>
    <t>MD.12 - ARMARI TIQUETS (detall plànols D012)</t>
  </si>
  <si>
    <t>MD.13 - MOBLE OFFICE (detall plànols D013)</t>
  </si>
  <si>
    <t>MD.14 - ARMARI DESPATX (detall plànols D14)</t>
  </si>
  <si>
    <t>MD.15 - TAULA DESPATX (detall plànols D15)</t>
  </si>
  <si>
    <t>MD.16 - MOBLE DESPATX (detall plànols D015)</t>
  </si>
  <si>
    <t>MD.17 - ARMARI BANY (detall plànols D017)</t>
  </si>
  <si>
    <t>MD.18 - ARMARI BANY (detall plànols D017)</t>
  </si>
  <si>
    <t>MIRALL (detall plànols DB.01)</t>
  </si>
  <si>
    <t>MIRALL RODÓ BANY (detall plànols DB.01)</t>
  </si>
  <si>
    <t>Tauler DM per pintar, mitjançant pintures epoxi,  segons mostres i indicacions propietat i D.F., fixat sobre rastrellat de llistons de pi per pintar.
Femelles per embotir, rosca de fusta, interior metrica M8, de llautó, cada 20cm.
Inclou prestatge de xapa plegada, segons detall, lacat al forn color blanc RAL 9003.
Inclou 5 penjadors de fusta de roure 15cm, per roscar.
El moble s'entrega acabat pintat a taller.</t>
  </si>
  <si>
    <t>Tauler DM per pintar, mitjançant pintures epoxi,  segons mostres i indicacions propietat i D.F.
Marc perimetral de tauler DM rexapat de roure a cara vista, vernís a l'aigua incolor mate, segons mostres.
Femelles per embotir, rosca de fusta, interior metrica M8, de llautó, cada 20cm.
Inclou prestatge de xapa plegada, segons detall, lacat al forn color blanc RAL 9003.
Inclou 4 penjadors de fusta de roure 15cm, per roscar.
Calaix inferior en DM per pintar, mitjançant pintures epoxi,  segons mostres i indicacions propietat i D.F., per guardar làmines enrotllades.
Sòcol reculat de tauler de DM per pintar, mitjançant pintures epoxi,  segons mostres i indicacions propietat i D.F.
El moble s'entrega acabat pintat a taller.</t>
  </si>
  <si>
    <t>Taula de treball formada per estructura metàl·lica en tub #60,15
Taulell superior en tauler de DM rexapat amb fòrmica de color blanc. Cantell rexapats de roure vernís a l'aigua incolor mat, segons mostres.
Mòdul lateral de recolzament de DM per pintar, per ubicar CPU i conexions.
Inclou totem vertical de suport i pujada d'instal·lacions.
Inclou regleta sota taulell per pas d'instal·lacions.
Inclou pasacable en sobre de mesa per a conexions elèctriques.
Ubicació de pasacable a confirmar per propietat i D.F.
El moble s'entrega acabat pintat a taller.</t>
  </si>
  <si>
    <t>DOWNLIGHT ZONA ENTRADA</t>
  </si>
  <si>
    <t>LLUM INDIRECTA BÓVEDA</t>
  </si>
  <si>
    <t>DECORATIVES SOSTRE</t>
  </si>
  <si>
    <t>CARRILS ZONA VIA LAIETANA</t>
  </si>
  <si>
    <t>PROJECTORS CARRILS ZONA VIA LAIETANA</t>
  </si>
  <si>
    <t>TIRES LED ZONA COR</t>
  </si>
  <si>
    <t>CARRIL ZONA TIQUETS</t>
  </si>
  <si>
    <t>TIRA LED ZONA TIQUETS</t>
  </si>
  <si>
    <t xml:space="preserve">TIRA LED PRESTATGES </t>
  </si>
  <si>
    <t>DECORATIVA DE PARET BANYS</t>
  </si>
  <si>
    <t xml:space="preserve">TIRA LED BANYS </t>
  </si>
  <si>
    <t>LLUMINARIA SOSTRE DESPATX</t>
  </si>
  <si>
    <t>LLUMINARIA SOSTRE MAGATZEMS</t>
  </si>
  <si>
    <t>LLUMINARIA FAÇANA</t>
  </si>
  <si>
    <t>T01.1 - CORTINA ENROTLLABLE</t>
  </si>
  <si>
    <t>T01.2 - CORTINA ENROTLLABLE</t>
  </si>
  <si>
    <t>T01.3 - CORTINA ENROTLLABLE</t>
  </si>
  <si>
    <t>T02 - CORTINA ZONA COR</t>
  </si>
  <si>
    <t>T02 - SISTEMA CORTINA ZONA COR</t>
  </si>
  <si>
    <t>T02 - TELA CORTINA ZONA COR</t>
  </si>
  <si>
    <t>T03 - COIXINS BANC</t>
  </si>
  <si>
    <t xml:space="preserve">Confecció i farciment de coixins per a banc de fusta amb interior d'escuma i confecció amb costura carregada i cremallera.
Mesures: 72 x 50 x 7 cm. 3 unitats
</t>
  </si>
  <si>
    <t>T03 - TELA COIXINS BANC</t>
  </si>
  <si>
    <t>COL.LOCACIÓ</t>
  </si>
  <si>
    <t>Desplaçament i col·locació de tot</t>
  </si>
  <si>
    <t>MD.11 - M.TIQUETS (detall plànols D011.1-D011.2)</t>
  </si>
  <si>
    <t>M.01.05 - BANC DE FUSTA</t>
  </si>
  <si>
    <t>11 Carrils de superfície acabat blanc de 2000mm. DALI</t>
  </si>
  <si>
    <t xml:space="preserve">CEILING CLIP FOR SURF SUSP TRACK WHITE
ref. XAL 186-0215117
</t>
  </si>
  <si>
    <t xml:space="preserve">Model TRACK ADVANCE 3-PHASE 2000 SURF SUSP DALI-2-BUS 240V-16A WHITE
ref. XAL 186-0112237
</t>
  </si>
  <si>
    <t xml:space="preserve">FLASH DRIVER LED - 100-240V - 48V/240W/IP67/0/1-10V
ref. 1Z1120390
</t>
  </si>
  <si>
    <t xml:space="preserve">CONTROLLER DALI/PUSH/1-10V/TRIAC
ref. 1Z2170010
</t>
  </si>
  <si>
    <t>PROJECTORS EXPOSITORS</t>
  </si>
  <si>
    <t xml:space="preserve">Model DOME 90 de BOVER, lluminària de sostre, regulable TRIAC blanc mate pantalla fusta natural
ref. 2580921400/P811
</t>
  </si>
  <si>
    <t xml:space="preserve">LED CONVERTER 21W / 400mA 220-240V / 50~60Hz / DALI
ref. XAL 002-90728
</t>
  </si>
  <si>
    <t xml:space="preserve">2 Carrils encastats acabat blanc de 5000mm. DALI </t>
  </si>
  <si>
    <t>Model TRACK 3-PHASE 2000 RECS DALI-2-BUS 240V-16A
ref. XAL 186-0122137</t>
  </si>
  <si>
    <t xml:space="preserve">END FEED RIGHT FOR RECS TRACK WHITE
ref. XAL 186-0224137
</t>
  </si>
  <si>
    <t xml:space="preserve">LINEAR CONNECTOR FOR RECS / SURF SUSP TRACK
ref. XAL 186-0211137
</t>
  </si>
  <si>
    <t>TIRA LED 1 ZONA VIA LAIETANA</t>
  </si>
  <si>
    <t xml:space="preserve">LED LINEAL model MOON de LLURIA, 14.2W/m 2300°K 1500 lm/m 
PERFIL STR4 difusor opal
2100+6700+2100mm
Font d’alimentació regulable IP67 DALI IP67 200W 24V
</t>
  </si>
  <si>
    <t xml:space="preserve">POWERLED REMOTE CONVERTER (15W) TOUCH DALI DIM 350mA
ref. 930581
</t>
  </si>
  <si>
    <t xml:space="preserve">SASSO / TWIST 100 MOUNTING SET RD / T CEILING THICKNESS 2-25 WHITE
ref. XAL 048-2796317
</t>
  </si>
  <si>
    <t xml:space="preserve">LED CONVERTER 22W / 500mA 220-240V / 50~ 60Hz / DALI
ref. XAL 002-90779
</t>
  </si>
  <si>
    <t>CARRILS APARADORS FAÇANA</t>
  </si>
  <si>
    <t xml:space="preserve">END CAP FOR SURF SUSP TRACK WHITE
ref. XAL 186-0210117
</t>
  </si>
  <si>
    <t xml:space="preserve">END FEED RIGHT FOR RECS/ SURF SUSP TRACK WHITE
ref. XAL 186-0214137
</t>
  </si>
  <si>
    <t>PROJECTORS CARRILS APARADORS</t>
  </si>
  <si>
    <t xml:space="preserve">PROJECTORS CARRILS APARADORS VIA LAIETANA </t>
  </si>
  <si>
    <t xml:space="preserve">END CAP FOR RECS TRACK WHITE
ref. XAL 186-0220117
</t>
  </si>
  <si>
    <t xml:space="preserve">CLIP FOR RECS TRACK / RECS TRACK CANYON
ref. XAL 186-0225110
</t>
  </si>
  <si>
    <t xml:space="preserve">LED LINEAL model MOON de LLURIA, 9,6W/m 3000°K 905 lm/m 
PERFIL STR4 difusor opal
7500mm
2 Fonts d’alimentació regulable IP67 DALI IP67 90W 24V
</t>
  </si>
  <si>
    <t xml:space="preserve">DOWNLIGHTS </t>
  </si>
  <si>
    <t>Zona tiquets</t>
  </si>
  <si>
    <t>Banys</t>
  </si>
  <si>
    <t>Despatx</t>
  </si>
  <si>
    <t xml:space="preserve">DRIVERS DOWNLIGHTS </t>
  </si>
  <si>
    <t>DRIVER REMOT LLUMINARIA FAÇANA</t>
  </si>
  <si>
    <t xml:space="preserve">POWER SUPPLY UNIT IP67 220-240V 50/60HZ AC / 24V DC MAX. 120W DALI
ref: 8956313
</t>
  </si>
  <si>
    <t xml:space="preserve">LED LINEAL model MOON de LLURIA, 14.2W/m 3000°K 1595 lm/m 
PERFIL STR4 difusor opal
Tram1_3400mm
Font d’alimentació regulable IP67 DALI IP67 60W 24V Tram2_1350mm
Font d’alimentació regulable IP67 DALI IP67 60W 24V
</t>
  </si>
  <si>
    <t xml:space="preserve">Downlight Model CEDRUS de TAL.
CEDRUS QUANTUM TORSION 3000K CRI90 TEXTURED WHITE
potència: 6,2W
fluxe: 622 lm
temperatura de color: 3000K
acabat: blanc
DRIVER REMOT
Ref. 348749
</t>
  </si>
  <si>
    <t xml:space="preserve">4 trams independents de tira LED  LINEAL model LUXEL IP67 de LLURIA, 9.6W/m 3000°K 810 lm/m 
PERFIL STR4 difusor opal
Tram1_1150mm
Font d’alimentació regulable IP67 DALI IP67 60W 24V
Tram2_1350mm
Font d’alimentació regulable IP67 DALI IP67 60W 24V
Tram3_1950mm
Font d’alimentació regulable IP67 DALI IP67 60W 24V
Tram4_1110mm
Font d’alimentació regulable IP67 DALI IP67 60W 24V
</t>
  </si>
  <si>
    <t xml:space="preserve">4,5 m de tela de Ref. Linen Velvet color 4598
</t>
  </si>
  <si>
    <t>26 uts FEELUX LED per a balda de 1480mm (120-24W + 30-6W) 3000K amb connectors inclosos
6 uts FEELUX LED per a balda de 575mm (30-6W + 15-3W) 3000K amb connectors inclosos
FEELUX MONORAIL VERTICAL 8x 2350mm per a trams de LED amb accessoris inclosos.</t>
  </si>
  <si>
    <t>Fabricació i subministrament  de sistema enrotllable , de mides 340x225cm, accionament a motor mitjançant interruptor, sense caixetí. Col·locació a sostre o paret. Teixit Serge o similar segons mostres i indicacions propietat i D.F.</t>
  </si>
  <si>
    <t>Fabricació i subministrament  de sistema enrotllable , de mides 295x225cm, accionament a motor mitjançant interruptor, sense caixetí. Col·locació a sostre o paret. Teixit Serge o similar segons mostres i indicacions propietat i D.F.</t>
  </si>
  <si>
    <t>Fabricació i subministrament  de sistema enrotllable , de mides 340x250cm, accionament a motor mitjançant interruptor, sense caixetí. Col·locació a sostre o paret. Teixit Serge o similar segons mostres i indicacions propietat i D.F.</t>
  </si>
  <si>
    <t xml:space="preserve">Fabricació i subministrament de cortina amb guia encastada. Sistema Silent Gliss amb omega oculta, motoritzat amb accionament mitjançant comandament a distància. Color blanc/negre o plata
Mesures: 20,85 m/l
</t>
  </si>
  <si>
    <t xml:space="preserve">Taula-prestatge-llum model FLAT 5945 de VIBIA. 
</t>
  </si>
  <si>
    <t>M.01.07 - LLUM APARADORS</t>
  </si>
  <si>
    <t>M.01.08 - LLUM APARADORS</t>
  </si>
  <si>
    <t xml:space="preserve">Taula-prestatge-llum model FLAT 5950 de VIBIA. 
</t>
  </si>
  <si>
    <t xml:space="preserve">M.01.09 - ARMARI </t>
  </si>
  <si>
    <t>M.01.10 - ESTANTERIES MAGATZEM</t>
  </si>
  <si>
    <t>Estanteria Mecalux de 50cm de fons amb 4 prestatges cada 50cm i primer nivell a 15cm, longitut 1500cm</t>
  </si>
  <si>
    <t>Armari tancat amb clau, 90x45x230cm.</t>
  </si>
  <si>
    <t>Cadira model LIGHT de Luxy, amb respatller mitjà amb malla color blanc. Sense braços, base en alumini amb rodes i mecanisme relax (regulable en alçada i moviment de recolzament sense fixació), acabat cromat.</t>
  </si>
  <si>
    <t>P.01 - PORTA BATENT ENRAJOLADA (plànol C01)</t>
  </si>
  <si>
    <t>P.02 - PORTA BATENT 80 (plànol C01)</t>
  </si>
  <si>
    <t>P.03 - PORTA CORREDERA 80 (plànol C01)</t>
  </si>
  <si>
    <t>P.04 - PORTA ei60 (plànol C01)</t>
  </si>
  <si>
    <t>13.01,-</t>
  </si>
  <si>
    <t>13.02,-</t>
  </si>
  <si>
    <t>13.03,-</t>
  </si>
  <si>
    <t>13.04,-</t>
  </si>
  <si>
    <t>13.05,-</t>
  </si>
  <si>
    <t>13.-   FUSTERIA INTERIOR</t>
  </si>
  <si>
    <t>15.-   MOBILIARI COMPRA</t>
  </si>
  <si>
    <t>15.01,-</t>
  </si>
  <si>
    <t>15.02,-</t>
  </si>
  <si>
    <t>15.03,-</t>
  </si>
  <si>
    <t>15.04,-</t>
  </si>
  <si>
    <t>15.05,-</t>
  </si>
  <si>
    <t>15.06,-</t>
  </si>
  <si>
    <t>15.07,-</t>
  </si>
  <si>
    <t>15.08,-</t>
  </si>
  <si>
    <t>15.09,-</t>
  </si>
  <si>
    <t>15.10,-</t>
  </si>
  <si>
    <t>14.-   MOBILIARI DE FUSTER</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</si>
  <si>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</si>
  <si>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</si>
  <si>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</si>
  <si>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</si>
  <si>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</si>
  <si>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</si>
  <si>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</si>
  <si>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</si>
  <si>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</si>
  <si>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</si>
  <si>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</si>
  <si>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</si>
  <si>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</si>
  <si>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</si>
  <si>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</si>
  <si>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</si>
  <si>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</si>
  <si>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</si>
  <si>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</si>
  <si>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</si>
  <si>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</si>
  <si>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</si>
  <si>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</si>
  <si>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</si>
  <si>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</si>
  <si>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</si>
  <si>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16.-  IL·LUMINACIÓ</t>
  </si>
  <si>
    <t>16.01.-</t>
  </si>
  <si>
    <t>16.02.-</t>
  </si>
  <si>
    <t>16.03.-</t>
  </si>
  <si>
    <t>16.04.-</t>
  </si>
  <si>
    <t>16.05.-</t>
  </si>
  <si>
    <t>16.06.-</t>
  </si>
  <si>
    <t>16.07.-</t>
  </si>
  <si>
    <t>16.08.-</t>
  </si>
  <si>
    <t>16.09.-</t>
  </si>
  <si>
    <t>16.10.-</t>
  </si>
  <si>
    <t>16.11.-</t>
  </si>
  <si>
    <t>16.12.-</t>
  </si>
  <si>
    <t>16.13.-</t>
  </si>
  <si>
    <t>16.14.-</t>
  </si>
  <si>
    <t>16.15.-</t>
  </si>
  <si>
    <t>16.16.-</t>
  </si>
  <si>
    <t>16.17.-</t>
  </si>
  <si>
    <t>16.18.-</t>
  </si>
  <si>
    <t>16.19.-</t>
  </si>
  <si>
    <t>16.20.-</t>
  </si>
  <si>
    <t>16.21.-</t>
  </si>
  <si>
    <t>16.22.-</t>
  </si>
  <si>
    <t>17.-  ENTAPISSATS I CORTINES</t>
  </si>
  <si>
    <t>17.01.-</t>
  </si>
  <si>
    <t>17.02.-</t>
  </si>
  <si>
    <t>17.03.-</t>
  </si>
  <si>
    <t>17.04.-</t>
  </si>
  <si>
    <t>17.05.-</t>
  </si>
  <si>
    <t>17.06.-</t>
  </si>
  <si>
    <t>17.07.-</t>
  </si>
  <si>
    <t>17.08.-</t>
  </si>
  <si>
    <t>17.09.-</t>
  </si>
  <si>
    <t>P.01* - PORTA BATENT ENRAJOLADA (plànol C01)</t>
  </si>
  <si>
    <t>16.23.-</t>
  </si>
  <si>
    <t>Col·locació de les lluminàries, carrils i tires LED</t>
  </si>
  <si>
    <t xml:space="preserve">Fabricació, subministrament i col·locació de 3 portes batents d’una fulla de 250 cm. d’alt x 80 cm. d’ample x 4 cm. de gruix, segons mides plànol, de D.M. amb un acabat pintat per una de les cares i per l’altra cara aplacat amb ceràmica (no s’inclou en el preu). Inclou premarc, batents, marc perimetral de xapa de ferro, frontisses ocultes, pany tesa silenciós amb clau i joc de manetes model H377 SL Duemilasedici de Vall-fusta color negre mate. </t>
  </si>
  <si>
    <t>13.06,-</t>
  </si>
  <si>
    <t>P.05 - REGISTRES ARMARIS (plànol C01)</t>
  </si>
  <si>
    <t>P.06 - REGISTRES ARMARIS (plànol C01)</t>
  </si>
  <si>
    <t xml:space="preserve">Fabricació, subministrament i col·locació d’1 porta batent EI60 d’una fulla de 250 cm. d’alt x 80 cm. d’ample x 4 cm. de gruix, segons mides plànol, de D.M. amb un acabat pintat. Inclou premarc, batents, frontisses ocultes, pany tesa silenciós, molla amb fre Dorma i joc de manetes model H377 SL Duemilasedici de Vall-fusta color negre mate. </t>
  </si>
  <si>
    <t>Fabricació, subministrament i col·locació d’una porta d’armari de 1 fulla de 284 cm. d’alt x 116,5 d’ample, segons mides plànol, de D.M. amb un acabat pintat. Inclou marc, frontisses, pany amb clau de companyia.</t>
  </si>
  <si>
    <t>Fabricació, subministrament i col·locació d’una porta d’armari de 1 fulla de 284 cm. d’alt x  67,5 cm. d’ample, segons mides plànol, de D.M. amb un acabat pintat. Inclou marc, frontisses, pany amb clau de companyia.</t>
  </si>
  <si>
    <t xml:space="preserve">Fabricació, subministrament i col·locació de 1 porta batent d’una fulla de 250 cm. d’alt x 80 cm. d’ample x 4 cm. de gruix, segons mides plànol, de D.M. amb un acabat pintat per una de les cares i per l’altra cara aplacat amb ceràmica (no s’inclou en el preu). Inclou premarc, batents, marc perimetral de xapa de ferro, frontisses ocultes, pany tesa silenciós i joc de manetes model H377 SL Duemilasedici de Vall-fusta color negre mate. </t>
  </si>
  <si>
    <t xml:space="preserve">Suport monitors audiovisuals.
Format per estructura portant de tubular d'acer per pintar diàmetre 40mm, fixat a sostre mitjantçant placa de repartiment soldada. Preveure reforços necessaris a fals sostre.
Inclou placa fixada mitjantçant cargols a tub per cargolar suport monitors audiovisuals (model a definir). </t>
  </si>
  <si>
    <t>MD.3 - ESTANTERIES APARADOR (detall plànol D03.2)</t>
  </si>
  <si>
    <t>MD.5.1-MOBLE EXPOSITIU (plànols D05.1.1-D05.1.2)</t>
  </si>
  <si>
    <t>MD.5.2-MOBLE EXPOSITIU (plànols D05.2.1-D05.2.2)</t>
  </si>
  <si>
    <t xml:space="preserve">Fabricació, subministrament i col·locació d’un mirall de bany de 70x110cm, segons mides plànol, amb marc de 2cm de rexapat de roure acabat superficial envernissat. </t>
  </si>
  <si>
    <t>Fabricació, subministrament i col·locació d’un moble per la maqueta de 137 cm. d’alt x 77,2 cm. d’ample x 73 cm. de fons, segons mides plànol, de DM pintat. No inclou treure la maqueta del moble antic ni col·locar-la al nou moble.</t>
  </si>
  <si>
    <t>Confecció de cortines amb ona perfecta 80/100 amb tela de vellut ignífuga i acústica. Ref Niça color beig. Senzilla, no doble.
Mesures: 20,85 x 300 cm. Partida en 2 unitats.</t>
  </si>
  <si>
    <t>103,85 m de tela Ref Niza color beig a 50,0 € m/l</t>
  </si>
  <si>
    <t xml:space="preserve">Fabricació, subministrament i col·locació d’un mirall de bany rodó diàmetre 70cm, segons mides plànol, amb marc de 2cm de rexapat de roure acabat superficial envernissat. </t>
  </si>
  <si>
    <t>Mòdul bucs penjats, de tauler DM rexapat de roure a cara vista, vernís a l'aigua incolor mat, segons mostres.
Taulell de xapa de ferro 3mm lacada al forn, color blanc RAL 9003, sobre taulell de DM.
Obertura de calaixos mitjançant unglada, segons detall.
Interior de buc i calaixos de melamina, color segons mostres i indicacions propietat i DF.
Penjat d'estructura de tub de ferro formant biga entre pilars.
Inclou ferratges, frontisses blum, manetes, poms, tiradors, guies blum, coixinets i accessoris necessaris per a la seva correcta execució.
El moble s'entrega acabat pintat a taller.</t>
  </si>
  <si>
    <t>Módul de bucs baixos d'estructura i portes de calaixos de tauler de DM per pintar, mitjançant pintures epoxi,  segons mostres i indicacions propietat i D.F.
Acabat del taulell superior de xapa de ferro 3mm lacada al forn, color blanc RAL 9003, sobre taulell de DM.
Obertura de calaixos mitjançant unglada, segons detall.
Interior de calaixos de melamina, color segons mostres i indicacions propietat i DF.
Sòcol reculat de tauler de DM per pintar, mitjançant pintures epoxi,  segons mostres i indicacions propietat i D.F.
Graó a aparador de DM acabat de xapa de ferro 3mm lacada al forn, color blanc RAL 9003, sobre taulell de DM.
Inclou ferratges, frontisses blum, manetes, poms, tiradors, guies blum, coixinets i accessoris necessaris per a la seva correcta execució.
El moble s'entrega acabat pintat a taller.</t>
  </si>
  <si>
    <t>Mòdul  de bucs de tauler DM rexapat de roure a cara vista, vernís a l'aigua incolor mat, segons mostres.
Taulell superior de xapa de ferro 3mm lacada al forn, color blanc RAL 9003, sobre taulell de DM.
Obertura de calaixos mitjançant unglada, segons detall.
Interior de buc i calaixos de melamina, color segons mostres i indicacions propietat i DF.
Sòcol reculat de tauler de DM per pintar, mitjançant pintures epoxi,  segons mostres i indicacions propietat i D.F.
Inclou ferratges, frontisses blum, manetes, poms, tiradors, guies blum, coixinets i accessoris necessaris per a la seva correcta execució.
El moble s'entrega acabat pintat a taller.</t>
  </si>
  <si>
    <t>Mòduls de bucs de tauler DM per pintar, mitjançant pintures epoxi,  segons mostres i indicacions propietat i D.F.
Tauler superior de xapa de ferro 3mm lacada al forn, color blanc RAL 9003 sobre taulell de DM. Inclou perforacions necessàries.
Obertura de calaixos mitjançant unglada, segons detall.
Interior de buc i calaixos de melamina, color segons mostres i indicacions propietat i DF.
Sòcol reculat de tauler de DM per pintar, mitjançant pintures epoxi,  segons mostres i indicacions propietat i D.F., ranurat per permetre el retorn de l'aire condicionat. Comprovar mides totals amb projecte d'instal·lacions.
Inclou ferratges, frontisses blum, manetes, poms, tiradors, guies blum, coixinets i accessoris necessaris per a la seva correcta execució.
El moble s'entrega acabat pintat a taller.</t>
  </si>
  <si>
    <t>Mòdul armari, portes de tauler de DM per pintar,  segons mostres i indicacions propietat i D.F.
Obertura de portes batents mitjançant unglada, segons detall.
Estructura y prestatges interiors, de melamina, color segons mostres i indicacions propietat i DF.
Penjador d'acer inoxidable raspallat.
Inclou ferratges, frontisses blum, manetes, poms, tiradors, guies blum, coixinets i accessoris necessaris per a la seva correcta execució.
El moble s'entrega acabat pintat a taller.</t>
  </si>
  <si>
    <t xml:space="preserve">Mòdul armari, portes de tauler de DM rexapat de roure, vernís a l'aigua incolor mat, segons mostres.
Obertura de portes batents mitjançant unglada, segons detall.
Estructura i prestatges interiors, de melamina, color segons mostres i indicacions propietat i DF.
Penjador d'acer inoxidable raspallat.
Mòdul prestatges de tauler DM rexapat de roure, vernís a l'aigua incolor mat, segons mostres.
Inclou ferratges, frontisses blum, manetes, poms, tiradors, guies blum, coixinets i accessoris necessaris per a la seva correcta execució.
El moble s'entrega acabat pintat a taller.
</t>
  </si>
  <si>
    <t>Mòdul bucs suspès, portes de tauler de DM per pintar,  segons mostres i indicacions propietat i D.F.
Obertura de portes batents mitjançant unglada, segons detall.
Estructura  de tauler de DM per pintar,  segons mostres i indicacions propietat i D.F.
Calaix interior en melamina, color a definir segons mostres i indicacions propietat i D.F.
Mòdul prestatges de tauler DM rexapat de roure, vernís a l'aigua incolor mat, segons mostres.
Inclou ferratges, frontisses blum, manetes, poms, tiradors, guies blum, coixinets i accessoris necessaris per a la seva correcta execució.
El moble s'entrega acabat pintat a taller.</t>
  </si>
  <si>
    <t>Mòdul armari, portes de tauler de DM per pintar,  segons mostres i indicacions propietat i D.F.
Obertura de portes batents mitjançant unglada, segons detall.
Estructura i prestatges interiors, de melamina, color segons mostres i indicacions propietat i DF.
Inclou ferratges, frontisses blum, manetes, poms, tiradors, guies blum, coixinets i accessoris necessaris per a la seva correcta execució.
El moble s'entrega acabat pintat a taller.</t>
  </si>
  <si>
    <t>Mòdul armari, porta de tauler de DM per pintar,  segons mostres i indicacions propietat i D.F.
Obertura de portes batents mitjançant unglada, segons detall.
Estructura i prestatges interiors, de melamina, color segons mostres i indicacions propietat i DF.
Inclou ferratges, frontisses blum, manetes, poms, tiradors, guies blum, coixinets i accessoris necessaris per a la seva correcta execució.
El moble s'entrega acabat pintat a taller.</t>
  </si>
  <si>
    <t xml:space="preserve">Model SASSO 100 de XAL
SASSO 100 RD IP44 FL DL 17,2/25W cob LED 3000K 500/700mA/MAX 40VDC,
potència: 20,2W    fluxe: 1650 lm
temperatura de color: 3000K    òptica: flood
acabat: blanc    regulació DALI
ref. XAL 048-2700517F
</t>
  </si>
  <si>
    <t xml:space="preserve">Model VARO 80S de XAL
VARO 80S ME CRI90 HIGH EFFICIENCY TRACK DALI 13W cob LED 3000K 220-240V white
potència: 13W   fluxe: 1920 lm
temperatura de color: 3000K    òptica: medium
acabat: blanc    regulació: DALI
ref. XAL 180-6424037M
</t>
  </si>
  <si>
    <t xml:space="preserve">Model BO 45 de XAL
BO 45 FL CRI90 INTRACK DALI 15,9W cob LED 3000K 220-240V
potència: 15,9W    fluxe: 1320 lm
temperatura de color: 3000K    òptica: flood
acabat: blanc    regulació: DALI
ref. XAL 180-7211537F
</t>
  </si>
  <si>
    <t>Model INFINITO de DAVIDE GROPPI
18000mm
potència: 171W    fluxe: 20114 lm
temperatura de color: 3000K    acabat: negre mate 
ref. 1A2270400.30.20</t>
  </si>
  <si>
    <t xml:space="preserve">Model BO 45 de XAL
BO 45 FL S-RECS 13,5W cob LED 3000K 400mA/MAX 39VDC/Uout MAX 60V WHITE
potència: 15,9W    fluxe: 1320 lm
temperatura de color: 3000K    òptica: flood
acabat: blanc    regulació: DALI
ref. XAL 049-6130517F
</t>
  </si>
  <si>
    <t xml:space="preserve">Carril model MOVE IT 10 de XAL, 6000mm. amb els següents elements:
4 uts banyadors GIRA WALL WASHER
potència: 18,8W    fluxe: 1480 lm
temperatura de color: 3000K    òptica: flood
acabat: blanc
2 uts SPOT LINE
potència: 6,6W    fluxe: 601 lm
temperatura de color: 3000K    òptica: flood
acabat: blanc
2uts  projectors Tila 32 DALI. 
potència: 9,7W    fluxe: 798 lm
temperatura de color: 3000K    òptica: flood
acabat: blanc
Accessoris i driver remot inclosos.
</t>
  </si>
  <si>
    <t xml:space="preserve">Fabricació, subministrament i col·locació d’1 porta batent d’una fulla de 250 cm. d’alt x 80 cm. d’ample x 4 cm. de gruix, segons mides plànol, de D.M. amb un acabat pintat.Inclou premarc, batents, frontisses ocultes, pany tesa silenciós, molla amb fre Dorma i joc de manetes model H377 SL Duemilasedici de Vall-fusta color negre mate i baldó.  </t>
  </si>
  <si>
    <t>Mòdul de bucs de tauler DM per pintar, mitjançant pintures epoxi,  segons mostres i indicacions propietat i D.F.
Tauler superior de xapa de ferro 3mm lacada al forn, color blanc RAL 9003 sobre taulell de DM. Inclou perforacions necessàries.
Obertura de calaixos mitjançant unglada, segons detall.
Interior de buc i calaixos de melamina, color segons mostres i indicacions propietat i DF.
Sòcol reculat de tauler de DM per pintar, mitjançant pintures epoxi,  segons mostres i indicacions propietat i D.F., ranurat per permetre el retorn de l'aire condicionat. Comprovar mides totals amb projecte d'instal·lacions.
Inclou ferratges, frontisses blum, manetes, poms, tiradors, guies blum, coixinets i accessoris necessaris per a la seva correcta execució.
El moble s'entrega acabat pintat a taller.</t>
  </si>
  <si>
    <t xml:space="preserve">Fabricació, subministrament i col·locació de mobles de l'offie. Format per un mòdul baix de 180x90cm i 58 cm. de fons, i un mòdul alt de 180x60 cm. i 40 cm. de fons, segons mides plànol. Portes i calaixos de tauler de DM per pintar, segons mostres i indicacions propietat i D.F. 
Interior de melamina, color segons mostres i indicacions propietat i DF.
Obertura de portes batents i calaixos mitjançant unglada, segons detall.
Inclou ferratges, frontisses blum, manetes, poms, tiradors, guies blum d’extracció total amb fre, coixinets i accessoris necessaris per a la seva correcta execució.
El moble s'entrega acabat pintat a taller.
No inclou sobre de marbre.
</t>
  </si>
  <si>
    <t>Inclou batents per a portes correderes Krona, tapetes de D.M. prelacat i joc de tiradors i baldó.</t>
  </si>
  <si>
    <t xml:space="preserve">Fabricació, subministrament i col·locació d’1 porta corredera Krona d’una fulla de 250 cm. d’alt x 80 cm. d’ample x 4 cm. de gruix, segons mides plànol, de D.M. amb un acabat pintat. </t>
  </si>
  <si>
    <t>Moble format per :  5 móduls de buc baix amb calaixos i portes batents (segons plànol), 3 mòduls alts de prestatges i un graó a aparador.
Móduls de bucs baixos d'estructura i portes de calaixos de tauler de DM per pintar, mitjançant pintures epoxi,  segons mostres i indicacions propietat i D.F.Acabat del taulell superior de xapa de ferro 3mm lacada al forn, color blanc RAL 9003, sobre taulell de DM.
Obertura de calaixos i portes batents mitjançant unglada, segons detall.
Interior de calaixos de melamina, color segons mostres i indicacions propietat i DF.
Sòcol reculat de tauler de DM per pintar, mitjançant pintures epoxi,  segons mostres i indicacions propietat i D.F.</t>
  </si>
  <si>
    <t>Mòduls alts de prestatges de tauler DM rexapat de roure, vernís a l'aigua incolor mat, segons mostres. Fons de mòdul de tauler de DM per pintar, color a definir, segons mostres i indicacions propietat i DF.
Prestatges variables en alçada, amb tira LED (no inclosa).
Graó a aparador de DM acabat de xapa de ferro 3mm lacada al forn, color blanc RAL 9003, sobre taulell de DM.
Inclou ferratges, frontisses blum, manetes, poms, tiradors, guies blum, coixinets i accessoris necessaris per a la seva correcta execució.
El moble s'entrega acabat pintat a taller.</t>
  </si>
  <si>
    <t>Módul de prestatges aparador, format per
muntants de tub massís ∅20mm de ferro, perforat per a pas de pletina de 30.8mm.
Tres prestatges de xapa de ferro 5mm.
Acabat pintat al forn color RAL a definir segons mostres.
Preveure reforços necessaris.</t>
  </si>
  <si>
    <t>Mòdul de bucs baixos de tauler DM per pintar, mitjançant pintures epoxi,  segons mostres i indicacions propietat i D.F.
Taulell superior de xapa de ferro 3mm lacada al forn, color blanc RAL 9003, sobre taulell de DM.
Obertura de calaixos mitjançant unglada, segons detall.
Interior de buc i calaixos de melamina, color segons mostres i indicacions propietat i DF.</t>
  </si>
  <si>
    <t>Sòcol reculat de tauler de DM per pintar, mitjançant pintures epoxi,  segons mostres i indicacions propietat i D.F.
Inclou ferratges, frontisses blum, manetes, poms, tiradors, guies blum, coixinets i accessoris necessaris per a la seva correcta execució.
El moble s'entrega acabat pintat a taller.</t>
  </si>
  <si>
    <t>Mostrador tiquets format per tres móduls independents.
Acabat exterior de rajola ceràmica format 5x20cm model a definir segons mostres i indicacions propietat i D.F.
Taulell superior tauler DM rexapat de roure, vernís a l'aigua incolor mat, segons mostres.
Estructura interior de tauler de DM per pintar, mitjançant pintures epoxi,  segons mostres i indicacions propietat i D.F.
Calaixos interior en melamina, color a definir segons mostres i indicacions propietat i D.F.
Portes batents de tauler DM rexapat de roure, vernís a l'aigua incolor mat, segons mostres.
Prestatges de tauler DM rexapat de roure, vernís a l'aigua incolor mat, segons mostres.
Obertura de portes batents i calaixos mitjançant unglada, segons detall.</t>
  </si>
  <si>
    <t>Sòcol reculat de tauler de DM revestit de rajola ceràmica, mateix model que la resta de mostrador.
Inclou ferratges, frontisses blum, manetes, poms, tiradors, guies blum, coixinets i accessoris necessaris per a la seva correcta execució.
Incorpora tots els elements necessaris del sistema de bucle auditiu.
Revestiment ceràmic no inclòs.
El moble s'entrega acabat pintat a taller.</t>
  </si>
  <si>
    <t>Moble format per :  9 móduls de buc baix amb calaixos i portes batents (segons plànol), 5 mòduls alts de prestatges i 5 graons a aparador.
Móduls de bucs baixos d'estructura i portes de calaixos de tauler de DM per pintar, mitjançant pintures epoxi,  segons mostres i indicacions propietat i D.F.
Acabat del taulell superior de xapa de ferro 3mm lacada al forn, color blanc RAL 9003, sobre taulell de DM.
Obertura de calaixos i portes batents mitjançant unglada, segons detall.
Interior de calaixos de melamina, color segons mostres i indicacions propietat i DF.
Sòcol reculat de tauler de DM per pintar, mitjançant pintures epoxi,  segons mostres i indicacions propietat i D.F.
Mòduls alts de prestatges de tauler DM rexapat de roure, vernís a l'aigua incolor mat, segons mostres. Fons de mòdul de tauler de DM per pintar, color a definir, segons mostres i indicacions propietat i DF.
Prestatges variables en alçada, amb tira LED (no inclosa).
Inclou vitrina amb vidre laminar 4+4 corredís tancada amb clau en un dels prestatges.
Graons a aparador de DM acabat de xapa de ferro 3mm lacada al forn, color blanc RAL 9003, sobre taulell de DM.
Inclou ferratges, frontisses blum, manetes, poms, tiradors, guies blum, coixinets i accessoris necessaris per a la seva correcta execució.
El moble s'entrega acabat pintat a taller.</t>
  </si>
  <si>
    <t xml:space="preserve">Mostrador botiga format per 2 mòduls independents.
Acabat exterior de rajola ceràmica format 5x20cm model a definir segons mostres i indicacions propietat i D.F.
Taulell superior tauler DM rexapat de roure, vernís a l'aigua incolor mat, segons mostres.
Estructura interior de tauler de DM per pintar, mitjançant pintures epoxi,  segons mostres i indicacions propietat i D.F.
Safates extraíbles i prestatges regulables de tauler DM rexapat de roure, vernís a l'aigua incolor mat, segons mostres.
Moble auxiliar lateral amb vitrina superior de vidre laminar 4+4 inclou bisagres superposades per construcció completa de vidre.
Sòcol reculat de tauler de DM revestit de rajola ceràmica.
Moble auxiliar lateral inclou rodes amb fre.
Inclou ferratges, frontisses blum, manetes, poms, tiradors, guies blum, coixinets i accessoris necessaris per a la seva correcta execució.
Revestiment ceràmic no inclòs.
El moble s'entrega acabat pintat a taller.
</t>
  </si>
  <si>
    <t>TOTAL INTERIORISME</t>
  </si>
  <si>
    <t xml:space="preserve">Model MIRBA 2.0 de WEVERDUCRE
MIRBA 2.0 IP44 WALL SURF 2.0 LED 3000K W
potència: 5,8-8,7W    fluxe: 575/960 lm
temperatura de color: 3000K    acabat: blanc
ref: 328288W5
</t>
  </si>
  <si>
    <t xml:space="preserve">Model W181 de WASTBERG
LUMINARIA SUSPESA W181 LINIER 1515 mm 8198 lm DIMM 45W  3000K NEGRO
potència: 60W    fluxe: 2205 lm
temperatura de color: 3000K    acabat: negre
ref: 181S153005
</t>
  </si>
  <si>
    <t xml:space="preserve">Model ZENOS 1150mm de BASILEUS
ZENOS SUPERFICIE 1150MM AP EMISIO DIRECTA NEGRE 3000ºK OPAL ON/OFF
potència: 27,2W    fluxe: 4620 lm
temperatura de color: 3000K     acabat: negre
ref: BASILEUS 10 SU ED 1150 AP 2 30 W
</t>
  </si>
  <si>
    <t xml:space="preserve">Model SILL de PLATEK
SILL LED (6,5W - RGBW) 24V DC - DMX - BLACK
potència: 6,4W     fluxe: 145 lm
temperatura de color: RGBW     acabat: negre
ref: 5007807.01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</si>
</sst>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4">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sz val="9"/>
      <color theme="1"/>
      <name val="Helvetica"/>
      <family val="2"/>
    </font>
    <font>
      <sz val="9"/>
      <color theme="1"/>
      <name val="Calibri"/>
      <family val="2"/>
      <scheme val="minor"/>
    </font>
    <font>
      <b/>
      <sz val="10"/>
      <color theme="1"/>
      <name val="Calibri"/>
      <family val="2"/>
      <scheme val="minor"/>
    </font>
    <font>
      <sz val="26.5"/>
      <color rgb="FF9DB6A8"/>
      <name val="Gellix Bold"/>
    </font>
    <font>
      <b/>
      <sz val="10"/>
      <color rgb="FF595959"/>
      <name val="Gellix Regular"/>
      <charset val="238"/>
    </font>
    <font>
      <b/>
      <sz val="9"/>
      <color theme="1" tint="0.34998626667073579"/>
      <name val="Gellix Regular"/>
      <charset val="238"/>
    </font>
    <font>
      <b/>
      <sz val="10"/>
      <color theme="1" tint="0.34998626667073579"/>
      <name val="Gellix Regular"/>
      <charset val="238"/>
    </font>
    <font>
      <sz val="12"/>
      <color theme="1"/>
      <name val="Gellix Regular"/>
      <charset val="238"/>
    </font>
    <font>
      <sz val="9"/>
      <color theme="1" tint="0.34998626667073579"/>
      <name val="Gellix Regular"/>
      <charset val="238"/>
    </font>
    <font>
      <b/>
      <sz val="9"/>
      <name val="Gellix Regular"/>
      <charset val="238"/>
    </font>
    <font>
      <sz val="9"/>
      <color theme="1"/>
      <name val="Gellix Regular"/>
      <charset val="238"/>
    </font>
    <font>
      <b/>
      <sz val="10"/>
      <color theme="1"/>
      <name val="Gellix Regular"/>
      <charset val="238"/>
    </font>
    <font>
      <b/>
      <sz val="9"/>
      <color theme="1" tint="0.249977111117893"/>
      <name val="Gellix Regular"/>
      <charset val="238"/>
    </font>
    <font>
      <b/>
      <sz val="10"/>
      <color theme="1" tint="0.249977111117893"/>
      <name val="Gellix Regular"/>
      <charset val="238"/>
    </font>
    <font>
      <sz val="10"/>
      <color theme="1"/>
      <name val="Calibri"/>
      <family val="2"/>
      <scheme val="minor"/>
    </font>
    <font>
      <sz val="10"/>
      <color theme="1"/>
      <name val="Gellix Regular"/>
      <charset val="238"/>
    </font>
    <font>
      <sz val="14"/>
      <color rgb="FF9DB6A8"/>
      <name val="Gellix Bold"/>
    </font>
    <font>
      <sz val="9"/>
      <color theme="0" tint="-0.499984740745262"/>
      <name val="Gellix Regular"/>
    </font>
    <font>
      <b/>
      <sz val="10"/>
      <color theme="0" tint="-0.499984740745262"/>
      <name val="Gellix Regular"/>
    </font>
    <font>
      <sz val="10"/>
      <color theme="0" tint="-0.499984740745262"/>
      <name val="Gellix Regular"/>
    </font>
    <font>
      <sz val="12"/>
      <color theme="0" tint="-0.499984740745262"/>
      <name val="Gellix Regular"/>
      <charset val="238"/>
    </font>
    <font>
      <sz val="12"/>
      <color theme="0" tint="-0.499984740745262"/>
      <name val="Calibri"/>
      <family val="2"/>
      <scheme val="minor"/>
    </font>
    <font>
      <b/>
      <sz val="9"/>
      <color theme="0" tint="-0.499984740745262"/>
      <name val="Gellix Regular"/>
      <charset val="238"/>
    </font>
    <font>
      <sz val="9"/>
      <color theme="0" tint="-0.499984740745262"/>
      <name val="Gellix Regular"/>
      <charset val="238"/>
    </font>
    <font>
      <b/>
      <sz val="10"/>
      <color theme="0" tint="-0.499984740745262"/>
      <name val="Gellix Regular"/>
      <charset val="238"/>
    </font>
    <font>
      <sz val="10"/>
      <color theme="0" tint="-0.499984740745262"/>
      <name val="Gellix Regular"/>
      <charset val="238"/>
    </font>
    <font>
      <b/>
      <sz val="9"/>
      <color theme="0" tint="-0.499984740745262"/>
      <name val="Gellix Regular"/>
    </font>
    <font>
      <sz val="20"/>
      <color theme="0" tint="-0.499984740745262"/>
      <name val="Gellix Regular"/>
    </font>
    <font>
      <b/>
      <sz val="12"/>
      <color theme="0" tint="-0.499984740745262"/>
      <name val="Gellix Regular"/>
    </font>
    <font>
      <sz val="16"/>
      <color rgb="FF9DB6A8"/>
      <name val="Gellix Bold"/>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39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62">
    <xf numFmtId="0" fontId="0" fillId="0" borderId="0" xfId="0"/>
    <xf numFmtId="0" fontId="4" fillId="0" borderId="0" xfId="0" applyFont="1" applyAlignment="1">
      <alignment horizontal="justify" vertical="top"/>
    </xf>
    <xf numFmtId="0" fontId="4" fillId="0" borderId="0" xfId="0" applyFont="1" applyAlignment="1">
      <alignment horizontal="right" vertical="top"/>
    </xf>
    <xf numFmtId="0" fontId="7" fillId="0" borderId="0" xfId="0" applyFont="1"/>
    <xf numFmtId="0" fontId="11" fillId="0" borderId="0" xfId="0" applyFont="1" applyAlignment="1">
      <alignment vertical="center"/>
    </xf>
    <xf numFmtId="0" fontId="12" fillId="0" borderId="0" xfId="0" applyFont="1" applyAlignment="1">
      <alignment horizontal="justify" vertical="top"/>
    </xf>
    <xf numFmtId="0" fontId="11" fillId="0" borderId="0" xfId="0" applyFont="1"/>
    <xf numFmtId="0" fontId="12" fillId="0" borderId="0" xfId="0" applyFont="1" applyAlignment="1">
      <alignment horizontal="justify" vertical="top" wrapText="1"/>
    </xf>
    <xf numFmtId="0" fontId="9" fillId="0" borderId="0" xfId="0" applyFont="1" applyAlignment="1">
      <alignment horizontal="justify" vertical="top"/>
    </xf>
    <xf numFmtId="4" fontId="9" fillId="0" borderId="0" xfId="0" applyNumberFormat="1" applyFont="1" applyAlignment="1">
      <alignment horizontal="right" vertical="top"/>
    </xf>
    <xf numFmtId="0" fontId="12" fillId="0" borderId="0" xfId="0" applyFont="1" applyAlignment="1">
      <alignment horizontal="right" vertical="top"/>
    </xf>
    <xf numFmtId="2" fontId="12" fillId="0" borderId="0" xfId="0" applyNumberFormat="1" applyFont="1" applyAlignment="1">
      <alignment horizontal="right" vertical="top"/>
    </xf>
    <xf numFmtId="0" fontId="13" fillId="0" borderId="0" xfId="0" applyFont="1" applyAlignment="1">
      <alignment horizontal="justify" vertical="top"/>
    </xf>
    <xf numFmtId="0" fontId="17" fillId="2" borderId="0" xfId="0" applyFont="1" applyFill="1" applyAlignment="1">
      <alignment horizontal="center" vertical="center"/>
    </xf>
    <xf numFmtId="0" fontId="14" fillId="0" borderId="0" xfId="0" applyFont="1" applyAlignment="1">
      <alignment horizontal="justify" vertical="top"/>
    </xf>
    <xf numFmtId="4" fontId="13" fillId="0" borderId="0" xfId="0" applyNumberFormat="1" applyFont="1" applyAlignment="1">
      <alignment horizontal="right" vertical="top"/>
    </xf>
    <xf numFmtId="0" fontId="18" fillId="0" borderId="0" xfId="0" applyFont="1"/>
    <xf numFmtId="0" fontId="19" fillId="0" borderId="0" xfId="0" applyFont="1"/>
    <xf numFmtId="0" fontId="19" fillId="2" borderId="0" xfId="0" applyFont="1" applyFill="1" applyAlignment="1">
      <alignment vertical="center"/>
    </xf>
    <xf numFmtId="2" fontId="5" fillId="0" borderId="0" xfId="0" applyNumberFormat="1" applyFont="1" applyAlignment="1">
      <alignment horizontal="right" vertical="top"/>
    </xf>
    <xf numFmtId="2" fontId="14" fillId="0" borderId="0" xfId="0" applyNumberFormat="1" applyFont="1" applyAlignment="1">
      <alignment horizontal="right" vertical="top"/>
    </xf>
    <xf numFmtId="2" fontId="16" fillId="2" borderId="0" xfId="0" applyNumberFormat="1" applyFont="1" applyFill="1" applyAlignment="1">
      <alignment horizontal="right" vertical="center"/>
    </xf>
    <xf numFmtId="0" fontId="8" fillId="2" borderId="0" xfId="0" applyFont="1" applyFill="1" applyAlignment="1">
      <alignment horizontal="justify" vertical="center"/>
    </xf>
    <xf numFmtId="0" fontId="21" fillId="0" borderId="0" xfId="0" applyFont="1" applyAlignment="1">
      <alignment horizontal="right" vertical="top"/>
    </xf>
    <xf numFmtId="2" fontId="21" fillId="0" borderId="0" xfId="0" applyNumberFormat="1" applyFont="1" applyAlignment="1">
      <alignment horizontal="center" vertical="top"/>
    </xf>
    <xf numFmtId="0" fontId="22" fillId="0" borderId="0" xfId="0" applyFont="1" applyAlignment="1">
      <alignment vertical="top"/>
    </xf>
    <xf numFmtId="0" fontId="21" fillId="0" borderId="0" xfId="0" applyFont="1" applyAlignment="1">
      <alignment horizontal="center" vertical="top"/>
    </xf>
    <xf numFmtId="0" fontId="23" fillId="0" borderId="0" xfId="0" applyFont="1"/>
    <xf numFmtId="0" fontId="21" fillId="0" borderId="0" xfId="0" applyFont="1" applyAlignment="1">
      <alignment horizontal="justify" vertical="top"/>
    </xf>
    <xf numFmtId="0" fontId="21" fillId="0" borderId="0" xfId="0" applyFont="1" applyAlignment="1">
      <alignment horizontal="justify" vertical="top" wrapText="1"/>
    </xf>
    <xf numFmtId="4" fontId="21" fillId="0" borderId="0" xfId="0" applyNumberFormat="1" applyFont="1" applyAlignment="1">
      <alignment horizontal="right" vertical="top"/>
    </xf>
    <xf numFmtId="2" fontId="21" fillId="0" borderId="0" xfId="0" applyNumberFormat="1" applyFont="1" applyAlignment="1">
      <alignment horizontal="right" vertical="top"/>
    </xf>
    <xf numFmtId="0" fontId="24" fillId="0" borderId="0" xfId="0" applyFont="1"/>
    <xf numFmtId="0" fontId="25" fillId="0" borderId="0" xfId="0" applyFont="1"/>
    <xf numFmtId="0" fontId="26" fillId="0" borderId="0" xfId="0" applyFont="1" applyAlignment="1">
      <alignment horizontal="justify" vertical="top"/>
    </xf>
    <xf numFmtId="0" fontId="27" fillId="0" borderId="0" xfId="0" applyFont="1" applyAlignment="1">
      <alignment horizontal="justify" vertical="top"/>
    </xf>
    <xf numFmtId="4" fontId="26" fillId="0" borderId="0" xfId="0" applyNumberFormat="1" applyFont="1" applyAlignment="1">
      <alignment horizontal="right" vertical="top"/>
    </xf>
    <xf numFmtId="2" fontId="27" fillId="0" borderId="0" xfId="0" applyNumberFormat="1" applyFont="1" applyAlignment="1">
      <alignment horizontal="right" vertical="top"/>
    </xf>
    <xf numFmtId="0" fontId="29" fillId="0" borderId="0" xfId="0" applyFont="1"/>
    <xf numFmtId="2" fontId="31" fillId="0" borderId="0" xfId="0" applyNumberFormat="1" applyFont="1" applyAlignment="1">
      <alignment horizontal="right" vertical="top"/>
    </xf>
    <xf numFmtId="0" fontId="30" fillId="0" borderId="0" xfId="0" applyFont="1" applyAlignment="1">
      <alignment horizontal="center" vertical="top"/>
    </xf>
    <xf numFmtId="0" fontId="6" fillId="0" borderId="0" xfId="0" applyFont="1" applyAlignment="1">
      <alignment horizontal="right" vertical="top"/>
    </xf>
    <xf numFmtId="0" fontId="10" fillId="0" borderId="0" xfId="0" applyFont="1" applyAlignment="1">
      <alignment horizontal="right" vertical="top"/>
    </xf>
    <xf numFmtId="0" fontId="28" fillId="0" borderId="0" xfId="0" applyFont="1" applyAlignment="1">
      <alignment horizontal="right" vertical="top"/>
    </xf>
    <xf numFmtId="0" fontId="17" fillId="2" borderId="0" xfId="0" applyFont="1" applyFill="1" applyAlignment="1">
      <alignment horizontal="right" vertical="center"/>
    </xf>
    <xf numFmtId="0" fontId="15" fillId="0" borderId="0" xfId="0" applyFont="1" applyAlignment="1">
      <alignment horizontal="right" vertical="top"/>
    </xf>
    <xf numFmtId="2" fontId="22" fillId="0" borderId="0" xfId="0" applyNumberFormat="1" applyFont="1" applyAlignment="1">
      <alignment horizontal="right" vertical="top"/>
    </xf>
    <xf numFmtId="0" fontId="22" fillId="0" borderId="0" xfId="0" applyFont="1" applyAlignment="1">
      <alignment horizontal="right" vertical="top"/>
    </xf>
    <xf numFmtId="2" fontId="25" fillId="0" borderId="0" xfId="0" applyNumberFormat="1" applyFont="1"/>
    <xf numFmtId="2" fontId="22" fillId="0" borderId="0" xfId="0" applyNumberFormat="1" applyFont="1" applyAlignment="1">
      <alignment horizontal="right"/>
    </xf>
    <xf numFmtId="0" fontId="22" fillId="0" borderId="0" xfId="0" applyFont="1" applyAlignment="1"/>
    <xf numFmtId="0" fontId="8" fillId="2" borderId="0" xfId="0" applyFont="1" applyFill="1" applyAlignment="1">
      <alignment horizontal="justify" vertical="center"/>
    </xf>
    <xf numFmtId="2" fontId="11" fillId="0" borderId="0" xfId="0" applyNumberFormat="1" applyFont="1"/>
    <xf numFmtId="4" fontId="32" fillId="0" borderId="0" xfId="0" applyNumberFormat="1" applyFont="1" applyAlignment="1">
      <alignment horizontal="right" vertical="top"/>
    </xf>
    <xf numFmtId="44" fontId="22" fillId="0" borderId="0" xfId="0" applyNumberFormat="1" applyFont="1" applyAlignment="1">
      <alignment horizontal="right" vertical="top"/>
    </xf>
    <xf numFmtId="44" fontId="17" fillId="2" borderId="0" xfId="0" applyNumberFormat="1" applyFont="1" applyFill="1" applyAlignment="1">
      <alignment horizontal="center" vertical="center"/>
    </xf>
    <xf numFmtId="44" fontId="0" fillId="0" borderId="0" xfId="0" applyNumberFormat="1"/>
    <xf numFmtId="0" fontId="8" fillId="2" borderId="0" xfId="0" applyFont="1" applyFill="1" applyAlignment="1">
      <alignment horizontal="justify" vertical="center"/>
    </xf>
    <xf numFmtId="0" fontId="20" fillId="0" borderId="0" xfId="0" applyFont="1" applyAlignment="1">
      <alignment wrapText="1"/>
    </xf>
    <xf numFmtId="0" fontId="33" fillId="0" borderId="0" xfId="0" applyFont="1" applyAlignment="1">
      <alignment wrapText="1"/>
    </xf>
    <xf numFmtId="0" fontId="8" fillId="2" borderId="0" xfId="0" applyFont="1" applyFill="1" applyAlignment="1">
      <alignment horizontal="justify" vertical="center"/>
    </xf>
    <xf numFmtId="0" fontId="21" fillId="0" borderId="0" xfId="0" applyFont="1" applyAlignment="1">
      <alignment horizontal="left" vertical="top" wrapText="1"/>
    </xf>
  </cellXfs>
  <cellStyles count="2397">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1" builtinId="8" hidden="1"/>
    <cellStyle name="Hipervínculo" xfId="63" builtinId="8" hidden="1"/>
    <cellStyle name="Hipervínculo" xfId="65" builtinId="8" hidden="1"/>
    <cellStyle name="Hipervínculo" xfId="67" builtinId="8" hidden="1"/>
    <cellStyle name="Hipervínculo" xfId="69" builtinId="8" hidden="1"/>
    <cellStyle name="Hipervínculo" xfId="71" builtinId="8" hidden="1"/>
    <cellStyle name="Hipervínculo" xfId="73" builtinId="8" hidden="1"/>
    <cellStyle name="Hipervínculo" xfId="75" builtinId="8" hidden="1"/>
    <cellStyle name="Hipervínculo" xfId="77" builtinId="8" hidden="1"/>
    <cellStyle name="Hipervínculo" xfId="79" builtinId="8" hidden="1"/>
    <cellStyle name="Hipervínculo" xfId="81" builtinId="8" hidden="1"/>
    <cellStyle name="Hipervínculo" xfId="83" builtinId="8" hidden="1"/>
    <cellStyle name="Hipervínculo" xfId="85" builtinId="8" hidden="1"/>
    <cellStyle name="Hipervínculo" xfId="87" builtinId="8" hidden="1"/>
    <cellStyle name="Hipervínculo" xfId="89" builtinId="8" hidden="1"/>
    <cellStyle name="Hipervínculo" xfId="91" builtinId="8" hidden="1"/>
    <cellStyle name="Hipervínculo" xfId="93" builtinId="8" hidden="1"/>
    <cellStyle name="Hipervínculo" xfId="95" builtinId="8" hidden="1"/>
    <cellStyle name="Hipervínculo" xfId="97" builtinId="8" hidden="1"/>
    <cellStyle name="Hipervínculo" xfId="99" builtinId="8" hidden="1"/>
    <cellStyle name="Hipervínculo" xfId="101" builtinId="8" hidden="1"/>
    <cellStyle name="Hipervínculo" xfId="103" builtinId="8" hidden="1"/>
    <cellStyle name="Hipervínculo" xfId="105" builtinId="8" hidden="1"/>
    <cellStyle name="Hipervínculo" xfId="107" builtinId="8" hidden="1"/>
    <cellStyle name="Hipervínculo" xfId="109" builtinId="8" hidden="1"/>
    <cellStyle name="Hipervínculo" xfId="111" builtinId="8" hidden="1"/>
    <cellStyle name="Hipervínculo" xfId="113" builtinId="8" hidden="1"/>
    <cellStyle name="Hipervínculo" xfId="115" builtinId="8" hidden="1"/>
    <cellStyle name="Hipervínculo" xfId="117" builtinId="8" hidden="1"/>
    <cellStyle name="Hipervínculo" xfId="119" builtinId="8" hidden="1"/>
    <cellStyle name="Hipervínculo" xfId="121" builtinId="8" hidden="1"/>
    <cellStyle name="Hipervínculo" xfId="123" builtinId="8" hidden="1"/>
    <cellStyle name="Hipervínculo" xfId="125" builtinId="8" hidden="1"/>
    <cellStyle name="Hipervínculo" xfId="127" builtinId="8" hidden="1"/>
    <cellStyle name="Hipervínculo" xfId="129" builtinId="8" hidden="1"/>
    <cellStyle name="Hipervínculo" xfId="131" builtinId="8" hidden="1"/>
    <cellStyle name="Hipervínculo" xfId="133" builtinId="8" hidden="1"/>
    <cellStyle name="Hipervínculo" xfId="135" builtinId="8" hidden="1"/>
    <cellStyle name="Hipervínculo" xfId="137" builtinId="8" hidden="1"/>
    <cellStyle name="Hipervínculo" xfId="139" builtinId="8" hidden="1"/>
    <cellStyle name="Hipervínculo" xfId="141" builtinId="8" hidden="1"/>
    <cellStyle name="Hipervínculo" xfId="143" builtinId="8" hidden="1"/>
    <cellStyle name="Hipervínculo" xfId="145" builtinId="8" hidden="1"/>
    <cellStyle name="Hipervínculo" xfId="147" builtinId="8" hidden="1"/>
    <cellStyle name="Hipervínculo" xfId="149" builtinId="8" hidden="1"/>
    <cellStyle name="Hipervínculo" xfId="151" builtinId="8" hidden="1"/>
    <cellStyle name="Hipervínculo" xfId="153" builtinId="8" hidden="1"/>
    <cellStyle name="Hipervínculo" xfId="155" builtinId="8" hidden="1"/>
    <cellStyle name="Hipervínculo" xfId="157" builtinId="8" hidden="1"/>
    <cellStyle name="Hipervínculo" xfId="159" builtinId="8" hidden="1"/>
    <cellStyle name="Hipervínculo" xfId="161" builtinId="8" hidden="1"/>
    <cellStyle name="Hipervínculo" xfId="163" builtinId="8" hidden="1"/>
    <cellStyle name="Hipervínculo" xfId="165" builtinId="8" hidden="1"/>
    <cellStyle name="Hipervínculo" xfId="167" builtinId="8" hidden="1"/>
    <cellStyle name="Hipervínculo" xfId="169" builtinId="8" hidden="1"/>
    <cellStyle name="Hipervínculo" xfId="171" builtinId="8" hidden="1"/>
    <cellStyle name="Hipervínculo" xfId="173" builtinId="8" hidden="1"/>
    <cellStyle name="Hipervínculo" xfId="175" builtinId="8" hidden="1"/>
    <cellStyle name="Hipervínculo" xfId="177" builtinId="8" hidden="1"/>
    <cellStyle name="Hipervínculo" xfId="179" builtinId="8" hidden="1"/>
    <cellStyle name="Hipervínculo" xfId="181" builtinId="8" hidden="1"/>
    <cellStyle name="Hipervínculo" xfId="183" builtinId="8" hidden="1"/>
    <cellStyle name="Hipervínculo" xfId="185" builtinId="8" hidden="1"/>
    <cellStyle name="Hipervínculo" xfId="187" builtinId="8" hidden="1"/>
    <cellStyle name="Hipervínculo" xfId="189" builtinId="8" hidden="1"/>
    <cellStyle name="Hipervínculo" xfId="191" builtinId="8" hidden="1"/>
    <cellStyle name="Hipervínculo" xfId="193" builtinId="8" hidden="1"/>
    <cellStyle name="Hipervínculo" xfId="195" builtinId="8" hidden="1"/>
    <cellStyle name="Hipervínculo" xfId="197" builtinId="8" hidden="1"/>
    <cellStyle name="Hipervínculo" xfId="199" builtinId="8" hidden="1"/>
    <cellStyle name="Hipervínculo" xfId="201" builtinId="8" hidden="1"/>
    <cellStyle name="Hipervínculo" xfId="203" builtinId="8" hidden="1"/>
    <cellStyle name="Hipervínculo" xfId="205" builtinId="8" hidden="1"/>
    <cellStyle name="Hipervínculo" xfId="207" builtinId="8" hidden="1"/>
    <cellStyle name="Hipervínculo" xfId="209" builtinId="8" hidden="1"/>
    <cellStyle name="Hipervínculo" xfId="211" builtinId="8" hidden="1"/>
    <cellStyle name="Hipervínculo" xfId="213" builtinId="8" hidden="1"/>
    <cellStyle name="Hipervínculo" xfId="215" builtinId="8" hidden="1"/>
    <cellStyle name="Hipervínculo" xfId="217" builtinId="8" hidden="1"/>
    <cellStyle name="Hipervínculo" xfId="219" builtinId="8" hidden="1"/>
    <cellStyle name="Hipervínculo" xfId="221" builtinId="8" hidden="1"/>
    <cellStyle name="Hipervínculo" xfId="223" builtinId="8" hidden="1"/>
    <cellStyle name="Hipervínculo" xfId="225" builtinId="8" hidden="1"/>
    <cellStyle name="Hipervínculo" xfId="227" builtinId="8" hidden="1"/>
    <cellStyle name="Hipervínculo" xfId="229" builtinId="8" hidden="1"/>
    <cellStyle name="Hipervínculo" xfId="231" builtinId="8" hidden="1"/>
    <cellStyle name="Hipervínculo" xfId="233" builtinId="8" hidden="1"/>
    <cellStyle name="Hipervínculo" xfId="235" builtinId="8" hidden="1"/>
    <cellStyle name="Hipervínculo" xfId="237" builtinId="8" hidden="1"/>
    <cellStyle name="Hipervínculo" xfId="239" builtinId="8" hidden="1"/>
    <cellStyle name="Hipervínculo" xfId="241" builtinId="8" hidden="1"/>
    <cellStyle name="Hipervínculo" xfId="243" builtinId="8" hidden="1"/>
    <cellStyle name="Hipervínculo" xfId="245" builtinId="8" hidden="1"/>
    <cellStyle name="Hipervínculo" xfId="247" builtinId="8" hidden="1"/>
    <cellStyle name="Hipervínculo" xfId="249" builtinId="8" hidden="1"/>
    <cellStyle name="Hipervínculo" xfId="251" builtinId="8" hidden="1"/>
    <cellStyle name="Hipervínculo" xfId="253" builtinId="8" hidden="1"/>
    <cellStyle name="Hipervínculo" xfId="255" builtinId="8" hidden="1"/>
    <cellStyle name="Hipervínculo" xfId="257" builtinId="8" hidden="1"/>
    <cellStyle name="Hipervínculo" xfId="259" builtinId="8" hidden="1"/>
    <cellStyle name="Hipervínculo" xfId="261" builtinId="8" hidden="1"/>
    <cellStyle name="Hipervínculo" xfId="263" builtinId="8" hidden="1"/>
    <cellStyle name="Hipervínculo" xfId="265" builtinId="8" hidden="1"/>
    <cellStyle name="Hipervínculo" xfId="267" builtinId="8" hidden="1"/>
    <cellStyle name="Hipervínculo" xfId="269" builtinId="8" hidden="1"/>
    <cellStyle name="Hipervínculo" xfId="271" builtinId="8" hidden="1"/>
    <cellStyle name="Hipervínculo" xfId="273" builtinId="8" hidden="1"/>
    <cellStyle name="Hipervínculo" xfId="275" builtinId="8" hidden="1"/>
    <cellStyle name="Hipervínculo" xfId="277" builtinId="8" hidden="1"/>
    <cellStyle name="Hipervínculo" xfId="279" builtinId="8" hidden="1"/>
    <cellStyle name="Hipervínculo" xfId="281" builtinId="8" hidden="1"/>
    <cellStyle name="Hipervínculo" xfId="283" builtinId="8" hidden="1"/>
    <cellStyle name="Hipervínculo" xfId="285" builtinId="8" hidden="1"/>
    <cellStyle name="Hipervínculo" xfId="287" builtinId="8" hidden="1"/>
    <cellStyle name="Hipervínculo" xfId="289" builtinId="8" hidden="1"/>
    <cellStyle name="Hipervínculo" xfId="291" builtinId="8" hidden="1"/>
    <cellStyle name="Hipervínculo" xfId="293" builtinId="8" hidden="1"/>
    <cellStyle name="Hipervínculo" xfId="295" builtinId="8" hidden="1"/>
    <cellStyle name="Hipervínculo" xfId="297" builtinId="8" hidden="1"/>
    <cellStyle name="Hipervínculo" xfId="299" builtinId="8" hidden="1"/>
    <cellStyle name="Hipervínculo" xfId="301" builtinId="8" hidden="1"/>
    <cellStyle name="Hipervínculo" xfId="303" builtinId="8" hidden="1"/>
    <cellStyle name="Hipervínculo" xfId="305" builtinId="8" hidden="1"/>
    <cellStyle name="Hipervínculo" xfId="307" builtinId="8" hidden="1"/>
    <cellStyle name="Hipervínculo" xfId="309" builtinId="8" hidden="1"/>
    <cellStyle name="Hipervínculo" xfId="311" builtinId="8" hidden="1"/>
    <cellStyle name="Hipervínculo" xfId="313" builtinId="8" hidden="1"/>
    <cellStyle name="Hipervínculo" xfId="315" builtinId="8" hidden="1"/>
    <cellStyle name="Hipervínculo" xfId="317" builtinId="8" hidden="1"/>
    <cellStyle name="Hipervínculo" xfId="319" builtinId="8" hidden="1"/>
    <cellStyle name="Hipervínculo" xfId="321" builtinId="8" hidden="1"/>
    <cellStyle name="Hipervínculo" xfId="323" builtinId="8" hidden="1"/>
    <cellStyle name="Hipervínculo" xfId="325" builtinId="8" hidden="1"/>
    <cellStyle name="Hipervínculo" xfId="327" builtinId="8" hidden="1"/>
    <cellStyle name="Hipervínculo" xfId="329" builtinId="8" hidden="1"/>
    <cellStyle name="Hipervínculo" xfId="331" builtinId="8" hidden="1"/>
    <cellStyle name="Hipervínculo" xfId="333" builtinId="8" hidden="1"/>
    <cellStyle name="Hipervínculo" xfId="335" builtinId="8" hidden="1"/>
    <cellStyle name="Hipervínculo" xfId="337" builtinId="8" hidden="1"/>
    <cellStyle name="Hipervínculo" xfId="339" builtinId="8" hidden="1"/>
    <cellStyle name="Hipervínculo" xfId="341" builtinId="8" hidden="1"/>
    <cellStyle name="Hipervínculo" xfId="343" builtinId="8" hidden="1"/>
    <cellStyle name="Hipervínculo" xfId="345" builtinId="8" hidden="1"/>
    <cellStyle name="Hipervínculo" xfId="347" builtinId="8" hidden="1"/>
    <cellStyle name="Hipervínculo" xfId="349" builtinId="8" hidden="1"/>
    <cellStyle name="Hipervínculo" xfId="351" builtinId="8" hidden="1"/>
    <cellStyle name="Hipervínculo" xfId="353" builtinId="8" hidden="1"/>
    <cellStyle name="Hipervínculo" xfId="355" builtinId="8" hidden="1"/>
    <cellStyle name="Hipervínculo" xfId="357" builtinId="8" hidden="1"/>
    <cellStyle name="Hipervínculo" xfId="359" builtinId="8" hidden="1"/>
    <cellStyle name="Hipervínculo" xfId="361" builtinId="8" hidden="1"/>
    <cellStyle name="Hipervínculo" xfId="363" builtinId="8" hidden="1"/>
    <cellStyle name="Hipervínculo" xfId="365" builtinId="8" hidden="1"/>
    <cellStyle name="Hipervínculo" xfId="367" builtinId="8" hidden="1"/>
    <cellStyle name="Hipervínculo" xfId="369" builtinId="8" hidden="1"/>
    <cellStyle name="Hipervínculo" xfId="371" builtinId="8" hidden="1"/>
    <cellStyle name="Hipervínculo" xfId="373" builtinId="8" hidden="1"/>
    <cellStyle name="Hipervínculo" xfId="375" builtinId="8" hidden="1"/>
    <cellStyle name="Hipervínculo" xfId="377" builtinId="8" hidden="1"/>
    <cellStyle name="Hipervínculo" xfId="379" builtinId="8" hidden="1"/>
    <cellStyle name="Hipervínculo" xfId="381" builtinId="8" hidden="1"/>
    <cellStyle name="Hipervínculo" xfId="383" builtinId="8" hidden="1"/>
    <cellStyle name="Hipervínculo" xfId="385" builtinId="8" hidden="1"/>
    <cellStyle name="Hipervínculo" xfId="387" builtinId="8" hidden="1"/>
    <cellStyle name="Hipervínculo" xfId="389" builtinId="8" hidden="1"/>
    <cellStyle name="Hipervínculo" xfId="391" builtinId="8" hidden="1"/>
    <cellStyle name="Hipervínculo" xfId="393" builtinId="8" hidden="1"/>
    <cellStyle name="Hipervínculo" xfId="395" builtinId="8" hidden="1"/>
    <cellStyle name="Hipervínculo" xfId="397" builtinId="8" hidden="1"/>
    <cellStyle name="Hipervínculo" xfId="399" builtinId="8" hidden="1"/>
    <cellStyle name="Hipervínculo" xfId="401" builtinId="8" hidden="1"/>
    <cellStyle name="Hipervínculo" xfId="403" builtinId="8" hidden="1"/>
    <cellStyle name="Hipervínculo" xfId="405" builtinId="8" hidden="1"/>
    <cellStyle name="Hipervínculo" xfId="407" builtinId="8" hidden="1"/>
    <cellStyle name="Hipervínculo" xfId="409" builtinId="8" hidden="1"/>
    <cellStyle name="Hipervínculo" xfId="411" builtinId="8" hidden="1"/>
    <cellStyle name="Hipervínculo" xfId="413" builtinId="8" hidden="1"/>
    <cellStyle name="Hipervínculo" xfId="415" builtinId="8" hidden="1"/>
    <cellStyle name="Hipervínculo" xfId="417" builtinId="8" hidden="1"/>
    <cellStyle name="Hipervínculo" xfId="419" builtinId="8" hidden="1"/>
    <cellStyle name="Hipervínculo" xfId="421" builtinId="8" hidden="1"/>
    <cellStyle name="Hipervínculo" xfId="423" builtinId="8" hidden="1"/>
    <cellStyle name="Hipervínculo" xfId="425" builtinId="8" hidden="1"/>
    <cellStyle name="Hipervínculo" xfId="427" builtinId="8" hidden="1"/>
    <cellStyle name="Hipervínculo" xfId="429" builtinId="8" hidden="1"/>
    <cellStyle name="Hipervínculo" xfId="431" builtinId="8" hidden="1"/>
    <cellStyle name="Hipervínculo" xfId="433" builtinId="8" hidden="1"/>
    <cellStyle name="Hipervínculo" xfId="435" builtinId="8" hidden="1"/>
    <cellStyle name="Hipervínculo" xfId="437" builtinId="8" hidden="1"/>
    <cellStyle name="Hipervínculo" xfId="439" builtinId="8" hidden="1"/>
    <cellStyle name="Hipervínculo" xfId="441" builtinId="8" hidden="1"/>
    <cellStyle name="Hipervínculo" xfId="443" builtinId="8" hidden="1"/>
    <cellStyle name="Hipervínculo" xfId="445" builtinId="8" hidden="1"/>
    <cellStyle name="Hipervínculo" xfId="447" builtinId="8" hidden="1"/>
    <cellStyle name="Hipervínculo" xfId="449" builtinId="8" hidden="1"/>
    <cellStyle name="Hipervínculo" xfId="451" builtinId="8" hidden="1"/>
    <cellStyle name="Hipervínculo" xfId="453" builtinId="8" hidden="1"/>
    <cellStyle name="Hipervínculo" xfId="455" builtinId="8" hidden="1"/>
    <cellStyle name="Hipervínculo" xfId="457" builtinId="8" hidden="1"/>
    <cellStyle name="Hipervínculo" xfId="459" builtinId="8" hidden="1"/>
    <cellStyle name="Hipervínculo" xfId="461" builtinId="8" hidden="1"/>
    <cellStyle name="Hipervínculo" xfId="463" builtinId="8" hidden="1"/>
    <cellStyle name="Hipervínculo" xfId="465" builtinId="8" hidden="1"/>
    <cellStyle name="Hipervínculo" xfId="467" builtinId="8" hidden="1"/>
    <cellStyle name="Hipervínculo" xfId="469" builtinId="8" hidden="1"/>
    <cellStyle name="Hipervínculo" xfId="471" builtinId="8" hidden="1"/>
    <cellStyle name="Hipervínculo" xfId="473" builtinId="8" hidden="1"/>
    <cellStyle name="Hipervínculo" xfId="475" builtinId="8" hidden="1"/>
    <cellStyle name="Hipervínculo" xfId="477" builtinId="8" hidden="1"/>
    <cellStyle name="Hipervínculo" xfId="479" builtinId="8" hidden="1"/>
    <cellStyle name="Hipervínculo" xfId="481" builtinId="8" hidden="1"/>
    <cellStyle name="Hipervínculo" xfId="483" builtinId="8" hidden="1"/>
    <cellStyle name="Hipervínculo" xfId="485" builtinId="8" hidden="1"/>
    <cellStyle name="Hipervínculo" xfId="487" builtinId="8" hidden="1"/>
    <cellStyle name="Hipervínculo" xfId="489" builtinId="8" hidden="1"/>
    <cellStyle name="Hipervínculo" xfId="491" builtinId="8" hidden="1"/>
    <cellStyle name="Hipervínculo" xfId="493" builtinId="8" hidden="1"/>
    <cellStyle name="Hipervínculo" xfId="495" builtinId="8" hidden="1"/>
    <cellStyle name="Hipervínculo" xfId="497" builtinId="8" hidden="1"/>
    <cellStyle name="Hipervínculo" xfId="499" builtinId="8" hidden="1"/>
    <cellStyle name="Hipervínculo" xfId="501" builtinId="8" hidden="1"/>
    <cellStyle name="Hipervínculo" xfId="503" builtinId="8" hidden="1"/>
    <cellStyle name="Hipervínculo" xfId="505" builtinId="8" hidden="1"/>
    <cellStyle name="Hipervínculo" xfId="507" builtinId="8" hidden="1"/>
    <cellStyle name="Hipervínculo" xfId="509" builtinId="8" hidden="1"/>
    <cellStyle name="Hipervínculo" xfId="511" builtinId="8" hidden="1"/>
    <cellStyle name="Hipervínculo" xfId="513" builtinId="8" hidden="1"/>
    <cellStyle name="Hipervínculo" xfId="515" builtinId="8" hidden="1"/>
    <cellStyle name="Hipervínculo" xfId="517" builtinId="8" hidden="1"/>
    <cellStyle name="Hipervínculo" xfId="519" builtinId="8" hidden="1"/>
    <cellStyle name="Hipervínculo" xfId="521" builtinId="8" hidden="1"/>
    <cellStyle name="Hipervínculo" xfId="523" builtinId="8" hidden="1"/>
    <cellStyle name="Hipervínculo" xfId="525" builtinId="8" hidden="1"/>
    <cellStyle name="Hipervínculo" xfId="527" builtinId="8" hidden="1"/>
    <cellStyle name="Hipervínculo" xfId="529" builtinId="8" hidden="1"/>
    <cellStyle name="Hipervínculo" xfId="531" builtinId="8" hidden="1"/>
    <cellStyle name="Hipervínculo" xfId="533" builtinId="8" hidden="1"/>
    <cellStyle name="Hipervínculo" xfId="535" builtinId="8" hidden="1"/>
    <cellStyle name="Hipervínculo" xfId="537" builtinId="8" hidden="1"/>
    <cellStyle name="Hipervínculo" xfId="539" builtinId="8" hidden="1"/>
    <cellStyle name="Hipervínculo" xfId="541" builtinId="8" hidden="1"/>
    <cellStyle name="Hipervínculo" xfId="543" builtinId="8" hidden="1"/>
    <cellStyle name="Hipervínculo" xfId="545" builtinId="8" hidden="1"/>
    <cellStyle name="Hipervínculo" xfId="547" builtinId="8" hidden="1"/>
    <cellStyle name="Hipervínculo" xfId="549" builtinId="8" hidden="1"/>
    <cellStyle name="Hipervínculo" xfId="551" builtinId="8" hidden="1"/>
    <cellStyle name="Hipervínculo" xfId="553" builtinId="8" hidden="1"/>
    <cellStyle name="Hipervínculo" xfId="555" builtinId="8" hidden="1"/>
    <cellStyle name="Hipervínculo" xfId="557" builtinId="8" hidden="1"/>
    <cellStyle name="Hipervínculo" xfId="559" builtinId="8" hidden="1"/>
    <cellStyle name="Hipervínculo" xfId="561" builtinId="8" hidden="1"/>
    <cellStyle name="Hipervínculo" xfId="563" builtinId="8" hidden="1"/>
    <cellStyle name="Hipervínculo" xfId="565" builtinId="8" hidden="1"/>
    <cellStyle name="Hipervínculo" xfId="567" builtinId="8" hidden="1"/>
    <cellStyle name="Hipervínculo" xfId="569" builtinId="8" hidden="1"/>
    <cellStyle name="Hipervínculo" xfId="571" builtinId="8" hidden="1"/>
    <cellStyle name="Hipervínculo" xfId="573" builtinId="8" hidden="1"/>
    <cellStyle name="Hipervínculo" xfId="575" builtinId="8" hidden="1"/>
    <cellStyle name="Hipervínculo" xfId="577" builtinId="8" hidden="1"/>
    <cellStyle name="Hipervínculo" xfId="579" builtinId="8" hidden="1"/>
    <cellStyle name="Hipervínculo" xfId="581" builtinId="8" hidden="1"/>
    <cellStyle name="Hipervínculo" xfId="583" builtinId="8" hidden="1"/>
    <cellStyle name="Hipervínculo" xfId="585" builtinId="8" hidden="1"/>
    <cellStyle name="Hipervínculo" xfId="587" builtinId="8" hidden="1"/>
    <cellStyle name="Hipervínculo" xfId="589" builtinId="8" hidden="1"/>
    <cellStyle name="Hipervínculo" xfId="591" builtinId="8" hidden="1"/>
    <cellStyle name="Hipervínculo" xfId="593" builtinId="8" hidden="1"/>
    <cellStyle name="Hipervínculo" xfId="595" builtinId="8" hidden="1"/>
    <cellStyle name="Hipervínculo" xfId="597" builtinId="8" hidden="1"/>
    <cellStyle name="Hipervínculo" xfId="599" builtinId="8" hidden="1"/>
    <cellStyle name="Hipervínculo" xfId="601" builtinId="8" hidden="1"/>
    <cellStyle name="Hipervínculo" xfId="603" builtinId="8" hidden="1"/>
    <cellStyle name="Hipervínculo" xfId="605" builtinId="8" hidden="1"/>
    <cellStyle name="Hipervínculo" xfId="607" builtinId="8" hidden="1"/>
    <cellStyle name="Hipervínculo" xfId="609" builtinId="8" hidden="1"/>
    <cellStyle name="Hipervínculo" xfId="611" builtinId="8" hidden="1"/>
    <cellStyle name="Hipervínculo" xfId="613" builtinId="8" hidden="1"/>
    <cellStyle name="Hipervínculo" xfId="615" builtinId="8" hidden="1"/>
    <cellStyle name="Hipervínculo" xfId="617" builtinId="8" hidden="1"/>
    <cellStyle name="Hipervínculo" xfId="619" builtinId="8" hidden="1"/>
    <cellStyle name="Hipervínculo" xfId="621" builtinId="8" hidden="1"/>
    <cellStyle name="Hipervínculo" xfId="623" builtinId="8" hidden="1"/>
    <cellStyle name="Hipervínculo" xfId="625" builtinId="8" hidden="1"/>
    <cellStyle name="Hipervínculo" xfId="627" builtinId="8" hidden="1"/>
    <cellStyle name="Hipervínculo" xfId="629" builtinId="8" hidden="1"/>
    <cellStyle name="Hipervínculo" xfId="631" builtinId="8" hidden="1"/>
    <cellStyle name="Hipervínculo" xfId="633" builtinId="8" hidden="1"/>
    <cellStyle name="Hipervínculo" xfId="635" builtinId="8" hidden="1"/>
    <cellStyle name="Hipervínculo" xfId="637" builtinId="8" hidden="1"/>
    <cellStyle name="Hipervínculo" xfId="639" builtinId="8" hidden="1"/>
    <cellStyle name="Hipervínculo" xfId="641" builtinId="8" hidden="1"/>
    <cellStyle name="Hipervínculo" xfId="643" builtinId="8" hidden="1"/>
    <cellStyle name="Hipervínculo" xfId="645" builtinId="8" hidden="1"/>
    <cellStyle name="Hipervínculo" xfId="647" builtinId="8" hidden="1"/>
    <cellStyle name="Hipervínculo" xfId="649" builtinId="8" hidden="1"/>
    <cellStyle name="Hipervínculo" xfId="651" builtinId="8" hidden="1"/>
    <cellStyle name="Hipervínculo" xfId="653" builtinId="8" hidden="1"/>
    <cellStyle name="Hipervínculo" xfId="655" builtinId="8" hidden="1"/>
    <cellStyle name="Hipervínculo" xfId="657" builtinId="8" hidden="1"/>
    <cellStyle name="Hipervínculo" xfId="659" builtinId="8" hidden="1"/>
    <cellStyle name="Hipervínculo" xfId="661" builtinId="8" hidden="1"/>
    <cellStyle name="Hipervínculo" xfId="663" builtinId="8" hidden="1"/>
    <cellStyle name="Hipervínculo" xfId="665" builtinId="8" hidden="1"/>
    <cellStyle name="Hipervínculo" xfId="667" builtinId="8" hidden="1"/>
    <cellStyle name="Hipervínculo" xfId="669" builtinId="8" hidden="1"/>
    <cellStyle name="Hipervínculo" xfId="671" builtinId="8" hidden="1"/>
    <cellStyle name="Hipervínculo" xfId="673" builtinId="8" hidden="1"/>
    <cellStyle name="Hipervínculo" xfId="675" builtinId="8" hidden="1"/>
    <cellStyle name="Hipervínculo" xfId="677" builtinId="8" hidden="1"/>
    <cellStyle name="Hipervínculo" xfId="679" builtinId="8" hidden="1"/>
    <cellStyle name="Hipervínculo" xfId="681" builtinId="8" hidden="1"/>
    <cellStyle name="Hipervínculo" xfId="683" builtinId="8" hidden="1"/>
    <cellStyle name="Hipervínculo" xfId="685" builtinId="8" hidden="1"/>
    <cellStyle name="Hipervínculo" xfId="687" builtinId="8" hidden="1"/>
    <cellStyle name="Hipervínculo" xfId="689" builtinId="8" hidden="1"/>
    <cellStyle name="Hipervínculo" xfId="691" builtinId="8" hidden="1"/>
    <cellStyle name="Hipervínculo" xfId="693" builtinId="8" hidden="1"/>
    <cellStyle name="Hipervínculo" xfId="695" builtinId="8" hidden="1"/>
    <cellStyle name="Hipervínculo" xfId="697" builtinId="8" hidden="1"/>
    <cellStyle name="Hipervínculo" xfId="699" builtinId="8" hidden="1"/>
    <cellStyle name="Hipervínculo" xfId="701" builtinId="8" hidden="1"/>
    <cellStyle name="Hipervínculo" xfId="703" builtinId="8" hidden="1"/>
    <cellStyle name="Hipervínculo" xfId="705" builtinId="8" hidden="1"/>
    <cellStyle name="Hipervínculo" xfId="707" builtinId="8" hidden="1"/>
    <cellStyle name="Hipervínculo" xfId="709" builtinId="8" hidden="1"/>
    <cellStyle name="Hipervínculo" xfId="711" builtinId="8" hidden="1"/>
    <cellStyle name="Hipervínculo" xfId="713" builtinId="8" hidden="1"/>
    <cellStyle name="Hipervínculo" xfId="715" builtinId="8" hidden="1"/>
    <cellStyle name="Hipervínculo" xfId="717" builtinId="8" hidden="1"/>
    <cellStyle name="Hipervínculo" xfId="719" builtinId="8" hidden="1"/>
    <cellStyle name="Hipervínculo" xfId="721" builtinId="8" hidden="1"/>
    <cellStyle name="Hipervínculo" xfId="723" builtinId="8" hidden="1"/>
    <cellStyle name="Hipervínculo" xfId="725" builtinId="8" hidden="1"/>
    <cellStyle name="Hipervínculo" xfId="727" builtinId="8" hidden="1"/>
    <cellStyle name="Hipervínculo" xfId="729" builtinId="8" hidden="1"/>
    <cellStyle name="Hipervínculo" xfId="731" builtinId="8" hidden="1"/>
    <cellStyle name="Hipervínculo" xfId="733" builtinId="8" hidden="1"/>
    <cellStyle name="Hipervínculo" xfId="735" builtinId="8" hidden="1"/>
    <cellStyle name="Hipervínculo" xfId="737" builtinId="8" hidden="1"/>
    <cellStyle name="Hipervínculo" xfId="739" builtinId="8" hidden="1"/>
    <cellStyle name="Hipervínculo" xfId="741" builtinId="8" hidden="1"/>
    <cellStyle name="Hipervínculo" xfId="743" builtinId="8" hidden="1"/>
    <cellStyle name="Hipervínculo" xfId="745" builtinId="8" hidden="1"/>
    <cellStyle name="Hipervínculo" xfId="747" builtinId="8" hidden="1"/>
    <cellStyle name="Hipervínculo" xfId="749" builtinId="8" hidden="1"/>
    <cellStyle name="Hipervínculo" xfId="751" builtinId="8" hidden="1"/>
    <cellStyle name="Hipervínculo" xfId="753" builtinId="8" hidden="1"/>
    <cellStyle name="Hipervínculo" xfId="755" builtinId="8" hidden="1"/>
    <cellStyle name="Hipervínculo" xfId="757" builtinId="8" hidden="1"/>
    <cellStyle name="Hipervínculo" xfId="759" builtinId="8" hidden="1"/>
    <cellStyle name="Hipervínculo" xfId="761" builtinId="8" hidden="1"/>
    <cellStyle name="Hipervínculo" xfId="763" builtinId="8" hidden="1"/>
    <cellStyle name="Hipervínculo" xfId="765" builtinId="8" hidden="1"/>
    <cellStyle name="Hipervínculo" xfId="767" builtinId="8" hidden="1"/>
    <cellStyle name="Hipervínculo" xfId="769" builtinId="8" hidden="1"/>
    <cellStyle name="Hipervínculo" xfId="771" builtinId="8" hidden="1"/>
    <cellStyle name="Hipervínculo" xfId="773" builtinId="8" hidden="1"/>
    <cellStyle name="Hipervínculo" xfId="775" builtinId="8" hidden="1"/>
    <cellStyle name="Hipervínculo" xfId="777" builtinId="8" hidden="1"/>
    <cellStyle name="Hipervínculo" xfId="779" builtinId="8" hidden="1"/>
    <cellStyle name="Hipervínculo" xfId="781" builtinId="8" hidden="1"/>
    <cellStyle name="Hipervínculo" xfId="783" builtinId="8" hidden="1"/>
    <cellStyle name="Hipervínculo" xfId="785" builtinId="8" hidden="1"/>
    <cellStyle name="Hipervínculo" xfId="787" builtinId="8" hidden="1"/>
    <cellStyle name="Hipervínculo" xfId="789" builtinId="8" hidden="1"/>
    <cellStyle name="Hipervínculo" xfId="791" builtinId="8" hidden="1"/>
    <cellStyle name="Hipervínculo" xfId="793" builtinId="8" hidden="1"/>
    <cellStyle name="Hipervínculo" xfId="795" builtinId="8" hidden="1"/>
    <cellStyle name="Hipervínculo" xfId="797" builtinId="8" hidden="1"/>
    <cellStyle name="Hipervínculo" xfId="799" builtinId="8" hidden="1"/>
    <cellStyle name="Hipervínculo" xfId="801" builtinId="8" hidden="1"/>
    <cellStyle name="Hipervínculo" xfId="803" builtinId="8" hidden="1"/>
    <cellStyle name="Hipervínculo" xfId="805" builtinId="8" hidden="1"/>
    <cellStyle name="Hipervínculo" xfId="807" builtinId="8" hidden="1"/>
    <cellStyle name="Hipervínculo" xfId="809" builtinId="8" hidden="1"/>
    <cellStyle name="Hipervínculo" xfId="811" builtinId="8" hidden="1"/>
    <cellStyle name="Hipervínculo" xfId="813" builtinId="8" hidden="1"/>
    <cellStyle name="Hipervínculo" xfId="815" builtinId="8" hidden="1"/>
    <cellStyle name="Hipervínculo" xfId="817" builtinId="8" hidden="1"/>
    <cellStyle name="Hipervínculo" xfId="819" builtinId="8" hidden="1"/>
    <cellStyle name="Hipervínculo" xfId="821" builtinId="8" hidden="1"/>
    <cellStyle name="Hipervínculo" xfId="823" builtinId="8" hidden="1"/>
    <cellStyle name="Hipervínculo" xfId="825" builtinId="8" hidden="1"/>
    <cellStyle name="Hipervínculo" xfId="827" builtinId="8" hidden="1"/>
    <cellStyle name="Hipervínculo" xfId="829" builtinId="8" hidden="1"/>
    <cellStyle name="Hipervínculo" xfId="831" builtinId="8" hidden="1"/>
    <cellStyle name="Hipervínculo" xfId="833" builtinId="8" hidden="1"/>
    <cellStyle name="Hipervínculo" xfId="835" builtinId="8" hidden="1"/>
    <cellStyle name="Hipervínculo" xfId="837" builtinId="8" hidden="1"/>
    <cellStyle name="Hipervínculo" xfId="839" builtinId="8" hidden="1"/>
    <cellStyle name="Hipervínculo" xfId="841" builtinId="8" hidden="1"/>
    <cellStyle name="Hipervínculo" xfId="843" builtinId="8" hidden="1"/>
    <cellStyle name="Hipervínculo" xfId="845" builtinId="8" hidden="1"/>
    <cellStyle name="Hipervínculo" xfId="847" builtinId="8" hidden="1"/>
    <cellStyle name="Hipervínculo" xfId="849" builtinId="8" hidden="1"/>
    <cellStyle name="Hipervínculo" xfId="851" builtinId="8" hidden="1"/>
    <cellStyle name="Hipervínculo" xfId="853" builtinId="8" hidden="1"/>
    <cellStyle name="Hipervínculo" xfId="855" builtinId="8" hidden="1"/>
    <cellStyle name="Hipervínculo" xfId="857" builtinId="8" hidden="1"/>
    <cellStyle name="Hipervínculo" xfId="859" builtinId="8" hidden="1"/>
    <cellStyle name="Hipervínculo" xfId="861" builtinId="8" hidden="1"/>
    <cellStyle name="Hipervínculo" xfId="863" builtinId="8" hidden="1"/>
    <cellStyle name="Hipervínculo" xfId="865" builtinId="8" hidden="1"/>
    <cellStyle name="Hipervínculo" xfId="867" builtinId="8" hidden="1"/>
    <cellStyle name="Hipervínculo" xfId="869" builtinId="8" hidden="1"/>
    <cellStyle name="Hipervínculo" xfId="871" builtinId="8" hidden="1"/>
    <cellStyle name="Hipervínculo" xfId="873" builtinId="8" hidden="1"/>
    <cellStyle name="Hipervínculo" xfId="875" builtinId="8" hidden="1"/>
    <cellStyle name="Hipervínculo" xfId="877" builtinId="8" hidden="1"/>
    <cellStyle name="Hipervínculo" xfId="879" builtinId="8" hidden="1"/>
    <cellStyle name="Hipervínculo" xfId="881" builtinId="8" hidden="1"/>
    <cellStyle name="Hipervínculo" xfId="883" builtinId="8" hidden="1"/>
    <cellStyle name="Hipervínculo" xfId="885" builtinId="8" hidden="1"/>
    <cellStyle name="Hipervínculo" xfId="887" builtinId="8" hidden="1"/>
    <cellStyle name="Hipervínculo" xfId="889" builtinId="8" hidden="1"/>
    <cellStyle name="Hipervínculo" xfId="891" builtinId="8" hidden="1"/>
    <cellStyle name="Hipervínculo" xfId="893" builtinId="8" hidden="1"/>
    <cellStyle name="Hipervínculo" xfId="895" builtinId="8" hidden="1"/>
    <cellStyle name="Hipervínculo" xfId="897" builtinId="8" hidden="1"/>
    <cellStyle name="Hipervínculo" xfId="899" builtinId="8" hidden="1"/>
    <cellStyle name="Hipervínculo" xfId="901" builtinId="8" hidden="1"/>
    <cellStyle name="Hipervínculo" xfId="903" builtinId="8" hidden="1"/>
    <cellStyle name="Hipervínculo" xfId="905" builtinId="8" hidden="1"/>
    <cellStyle name="Hipervínculo" xfId="907" builtinId="8" hidden="1"/>
    <cellStyle name="Hipervínculo" xfId="909" builtinId="8" hidden="1"/>
    <cellStyle name="Hipervínculo" xfId="911" builtinId="8" hidden="1"/>
    <cellStyle name="Hipervínculo" xfId="913" builtinId="8" hidden="1"/>
    <cellStyle name="Hipervínculo" xfId="915" builtinId="8" hidden="1"/>
    <cellStyle name="Hipervínculo" xfId="917" builtinId="8" hidden="1"/>
    <cellStyle name="Hipervínculo" xfId="919" builtinId="8" hidden="1"/>
    <cellStyle name="Hipervínculo" xfId="921" builtinId="8" hidden="1"/>
    <cellStyle name="Hipervínculo" xfId="923" builtinId="8" hidden="1"/>
    <cellStyle name="Hipervínculo" xfId="925" builtinId="8" hidden="1"/>
    <cellStyle name="Hipervínculo" xfId="927" builtinId="8" hidden="1"/>
    <cellStyle name="Hipervínculo" xfId="929" builtinId="8" hidden="1"/>
    <cellStyle name="Hipervínculo" xfId="931" builtinId="8" hidden="1"/>
    <cellStyle name="Hipervínculo" xfId="933" builtinId="8" hidden="1"/>
    <cellStyle name="Hipervínculo" xfId="935" builtinId="8" hidden="1"/>
    <cellStyle name="Hipervínculo" xfId="937" builtinId="8" hidden="1"/>
    <cellStyle name="Hipervínculo" xfId="939" builtinId="8" hidden="1"/>
    <cellStyle name="Hipervínculo" xfId="941" builtinId="8" hidden="1"/>
    <cellStyle name="Hipervínculo" xfId="943" builtinId="8" hidden="1"/>
    <cellStyle name="Hipervínculo" xfId="945" builtinId="8" hidden="1"/>
    <cellStyle name="Hipervínculo" xfId="947" builtinId="8" hidden="1"/>
    <cellStyle name="Hipervínculo" xfId="949" builtinId="8" hidden="1"/>
    <cellStyle name="Hipervínculo" xfId="951" builtinId="8" hidden="1"/>
    <cellStyle name="Hipervínculo" xfId="953" builtinId="8" hidden="1"/>
    <cellStyle name="Hipervínculo" xfId="955" builtinId="8" hidden="1"/>
    <cellStyle name="Hipervínculo" xfId="957" builtinId="8" hidden="1"/>
    <cellStyle name="Hipervínculo" xfId="959" builtinId="8" hidden="1"/>
    <cellStyle name="Hipervínculo" xfId="961" builtinId="8" hidden="1"/>
    <cellStyle name="Hipervínculo" xfId="963" builtinId="8" hidden="1"/>
    <cellStyle name="Hipervínculo" xfId="965" builtinId="8" hidden="1"/>
    <cellStyle name="Hipervínculo" xfId="967" builtinId="8" hidden="1"/>
    <cellStyle name="Hipervínculo" xfId="969" builtinId="8" hidden="1"/>
    <cellStyle name="Hipervínculo" xfId="971" builtinId="8" hidden="1"/>
    <cellStyle name="Hipervínculo" xfId="973" builtinId="8" hidden="1"/>
    <cellStyle name="Hipervínculo" xfId="975" builtinId="8" hidden="1"/>
    <cellStyle name="Hipervínculo" xfId="977" builtinId="8" hidden="1"/>
    <cellStyle name="Hipervínculo" xfId="979" builtinId="8" hidden="1"/>
    <cellStyle name="Hipervínculo" xfId="981" builtinId="8" hidden="1"/>
    <cellStyle name="Hipervínculo" xfId="983" builtinId="8" hidden="1"/>
    <cellStyle name="Hipervínculo" xfId="985" builtinId="8" hidden="1"/>
    <cellStyle name="Hipervínculo" xfId="987" builtinId="8" hidden="1"/>
    <cellStyle name="Hipervínculo" xfId="989" builtinId="8" hidden="1"/>
    <cellStyle name="Hipervínculo" xfId="991" builtinId="8" hidden="1"/>
    <cellStyle name="Hipervínculo" xfId="993" builtinId="8" hidden="1"/>
    <cellStyle name="Hipervínculo" xfId="995" builtinId="8" hidden="1"/>
    <cellStyle name="Hipervínculo" xfId="997" builtinId="8" hidden="1"/>
    <cellStyle name="Hipervínculo" xfId="999" builtinId="8" hidden="1"/>
    <cellStyle name="Hipervínculo" xfId="1001" builtinId="8" hidden="1"/>
    <cellStyle name="Hipervínculo" xfId="1003" builtinId="8" hidden="1"/>
    <cellStyle name="Hipervínculo" xfId="1005" builtinId="8" hidden="1"/>
    <cellStyle name="Hipervínculo" xfId="1007" builtinId="8" hidden="1"/>
    <cellStyle name="Hipervínculo" xfId="1009" builtinId="8" hidden="1"/>
    <cellStyle name="Hipervínculo" xfId="1011" builtinId="8" hidden="1"/>
    <cellStyle name="Hipervínculo" xfId="1013" builtinId="8" hidden="1"/>
    <cellStyle name="Hipervínculo" xfId="1015" builtinId="8" hidden="1"/>
    <cellStyle name="Hipervínculo" xfId="1017" builtinId="8" hidden="1"/>
    <cellStyle name="Hipervínculo" xfId="1019" builtinId="8" hidden="1"/>
    <cellStyle name="Hipervínculo" xfId="1021" builtinId="8" hidden="1"/>
    <cellStyle name="Hipervínculo" xfId="1023" builtinId="8" hidden="1"/>
    <cellStyle name="Hipervínculo" xfId="1025" builtinId="8" hidden="1"/>
    <cellStyle name="Hipervínculo" xfId="1027" builtinId="8" hidden="1"/>
    <cellStyle name="Hipervínculo" xfId="1029" builtinId="8" hidden="1"/>
    <cellStyle name="Hipervínculo" xfId="1031" builtinId="8" hidden="1"/>
    <cellStyle name="Hipervínculo" xfId="1033" builtinId="8" hidden="1"/>
    <cellStyle name="Hipervínculo" xfId="1035" builtinId="8" hidden="1"/>
    <cellStyle name="Hipervínculo" xfId="1037" builtinId="8" hidden="1"/>
    <cellStyle name="Hipervínculo" xfId="1039" builtinId="8" hidden="1"/>
    <cellStyle name="Hipervínculo" xfId="1041" builtinId="8" hidden="1"/>
    <cellStyle name="Hipervínculo" xfId="1043" builtinId="8" hidden="1"/>
    <cellStyle name="Hipervínculo" xfId="1045" builtinId="8" hidden="1"/>
    <cellStyle name="Hipervínculo" xfId="1047" builtinId="8" hidden="1"/>
    <cellStyle name="Hipervínculo" xfId="1049" builtinId="8" hidden="1"/>
    <cellStyle name="Hipervínculo" xfId="1051" builtinId="8" hidden="1"/>
    <cellStyle name="Hipervínculo" xfId="1053" builtinId="8" hidden="1"/>
    <cellStyle name="Hipervínculo" xfId="1055" builtinId="8" hidden="1"/>
    <cellStyle name="Hipervínculo" xfId="1057" builtinId="8" hidden="1"/>
    <cellStyle name="Hipervínculo" xfId="1059" builtinId="8" hidden="1"/>
    <cellStyle name="Hipervínculo" xfId="1061" builtinId="8" hidden="1"/>
    <cellStyle name="Hipervínculo" xfId="1063" builtinId="8" hidden="1"/>
    <cellStyle name="Hipervínculo" xfId="1065" builtinId="8" hidden="1"/>
    <cellStyle name="Hipervínculo" xfId="1067" builtinId="8" hidden="1"/>
    <cellStyle name="Hipervínculo" xfId="1069" builtinId="8" hidden="1"/>
    <cellStyle name="Hipervínculo" xfId="1071" builtinId="8" hidden="1"/>
    <cellStyle name="Hipervínculo" xfId="1073" builtinId="8" hidden="1"/>
    <cellStyle name="Hipervínculo" xfId="1075" builtinId="8" hidden="1"/>
    <cellStyle name="Hipervínculo" xfId="1077" builtinId="8" hidden="1"/>
    <cellStyle name="Hipervínculo" xfId="1079" builtinId="8" hidden="1"/>
    <cellStyle name="Hipervínculo" xfId="1081" builtinId="8" hidden="1"/>
    <cellStyle name="Hipervínculo" xfId="1083" builtinId="8" hidden="1"/>
    <cellStyle name="Hipervínculo" xfId="1085" builtinId="8" hidden="1"/>
    <cellStyle name="Hipervínculo" xfId="1087" builtinId="8" hidden="1"/>
    <cellStyle name="Hipervínculo" xfId="1089" builtinId="8" hidden="1"/>
    <cellStyle name="Hipervínculo" xfId="1091" builtinId="8" hidden="1"/>
    <cellStyle name="Hipervínculo" xfId="1093" builtinId="8" hidden="1"/>
    <cellStyle name="Hipervínculo" xfId="1095" builtinId="8" hidden="1"/>
    <cellStyle name="Hipervínculo" xfId="1097" builtinId="8" hidden="1"/>
    <cellStyle name="Hipervínculo" xfId="1099" builtinId="8" hidden="1"/>
    <cellStyle name="Hipervínculo" xfId="1101" builtinId="8" hidden="1"/>
    <cellStyle name="Hipervínculo" xfId="1103" builtinId="8" hidden="1"/>
    <cellStyle name="Hipervínculo" xfId="1105" builtinId="8" hidden="1"/>
    <cellStyle name="Hipervínculo" xfId="1107" builtinId="8" hidden="1"/>
    <cellStyle name="Hipervínculo" xfId="1109" builtinId="8" hidden="1"/>
    <cellStyle name="Hipervínculo" xfId="1111" builtinId="8" hidden="1"/>
    <cellStyle name="Hipervínculo" xfId="1113" builtinId="8" hidden="1"/>
    <cellStyle name="Hipervínculo" xfId="1115" builtinId="8" hidden="1"/>
    <cellStyle name="Hipervínculo" xfId="1117" builtinId="8" hidden="1"/>
    <cellStyle name="Hipervínculo" xfId="1119" builtinId="8" hidden="1"/>
    <cellStyle name="Hipervínculo" xfId="1121" builtinId="8" hidden="1"/>
    <cellStyle name="Hipervínculo" xfId="1123" builtinId="8" hidden="1"/>
    <cellStyle name="Hipervínculo" xfId="1125" builtinId="8" hidden="1"/>
    <cellStyle name="Hipervínculo" xfId="1127" builtinId="8" hidden="1"/>
    <cellStyle name="Hipervínculo" xfId="1129" builtinId="8" hidden="1"/>
    <cellStyle name="Hipervínculo" xfId="1131" builtinId="8" hidden="1"/>
    <cellStyle name="Hipervínculo" xfId="1133" builtinId="8" hidden="1"/>
    <cellStyle name="Hipervínculo" xfId="1135" builtinId="8" hidden="1"/>
    <cellStyle name="Hipervínculo" xfId="1137" builtinId="8" hidden="1"/>
    <cellStyle name="Hipervínculo" xfId="1139" builtinId="8" hidden="1"/>
    <cellStyle name="Hipervínculo" xfId="1141" builtinId="8" hidden="1"/>
    <cellStyle name="Hipervínculo" xfId="1143" builtinId="8" hidden="1"/>
    <cellStyle name="Hipervínculo" xfId="1145" builtinId="8" hidden="1"/>
    <cellStyle name="Hipervínculo" xfId="1147" builtinId="8" hidden="1"/>
    <cellStyle name="Hipervínculo" xfId="1149" builtinId="8" hidden="1"/>
    <cellStyle name="Hipervínculo" xfId="1151" builtinId="8" hidden="1"/>
    <cellStyle name="Hipervínculo" xfId="1153" builtinId="8" hidden="1"/>
    <cellStyle name="Hipervínculo" xfId="1155" builtinId="8" hidden="1"/>
    <cellStyle name="Hipervínculo" xfId="1157" builtinId="8" hidden="1"/>
    <cellStyle name="Hipervínculo" xfId="1159" builtinId="8" hidden="1"/>
    <cellStyle name="Hipervínculo" xfId="1161" builtinId="8" hidden="1"/>
    <cellStyle name="Hipervínculo" xfId="1163" builtinId="8" hidden="1"/>
    <cellStyle name="Hipervínculo" xfId="1165" builtinId="8" hidden="1"/>
    <cellStyle name="Hipervínculo" xfId="1167" builtinId="8" hidden="1"/>
    <cellStyle name="Hipervínculo" xfId="1169" builtinId="8" hidden="1"/>
    <cellStyle name="Hipervínculo" xfId="1171" builtinId="8" hidden="1"/>
    <cellStyle name="Hipervínculo" xfId="1173" builtinId="8" hidden="1"/>
    <cellStyle name="Hipervínculo" xfId="1175" builtinId="8" hidden="1"/>
    <cellStyle name="Hipervínculo" xfId="1177" builtinId="8" hidden="1"/>
    <cellStyle name="Hipervínculo" xfId="1179" builtinId="8" hidden="1"/>
    <cellStyle name="Hipervínculo" xfId="1181" builtinId="8" hidden="1"/>
    <cellStyle name="Hipervínculo" xfId="1183" builtinId="8" hidden="1"/>
    <cellStyle name="Hipervínculo" xfId="1185" builtinId="8" hidden="1"/>
    <cellStyle name="Hipervínculo" xfId="1187" builtinId="8" hidden="1"/>
    <cellStyle name="Hipervínculo" xfId="1189" builtinId="8" hidden="1"/>
    <cellStyle name="Hipervínculo" xfId="1191" builtinId="8" hidden="1"/>
    <cellStyle name="Hipervínculo" xfId="1193" builtinId="8" hidden="1"/>
    <cellStyle name="Hipervínculo" xfId="1195" builtinId="8" hidden="1"/>
    <cellStyle name="Hipervínculo" xfId="1197" builtinId="8" hidden="1"/>
    <cellStyle name="Hipervínculo" xfId="1199" builtinId="8" hidden="1"/>
    <cellStyle name="Hipervínculo" xfId="1201" builtinId="8" hidden="1"/>
    <cellStyle name="Hipervínculo" xfId="1203" builtinId="8" hidden="1"/>
    <cellStyle name="Hipervínculo" xfId="1205" builtinId="8" hidden="1"/>
    <cellStyle name="Hipervínculo" xfId="1207" builtinId="8" hidden="1"/>
    <cellStyle name="Hipervínculo" xfId="1209" builtinId="8" hidden="1"/>
    <cellStyle name="Hipervínculo" xfId="1211" builtinId="8" hidden="1"/>
    <cellStyle name="Hipervínculo" xfId="1213" builtinId="8" hidden="1"/>
    <cellStyle name="Hipervínculo" xfId="1215" builtinId="8" hidden="1"/>
    <cellStyle name="Hipervínculo" xfId="1217" builtinId="8" hidden="1"/>
    <cellStyle name="Hipervínculo" xfId="1219" builtinId="8" hidden="1"/>
    <cellStyle name="Hipervínculo" xfId="1221" builtinId="8" hidden="1"/>
    <cellStyle name="Hipervínculo" xfId="1223" builtinId="8" hidden="1"/>
    <cellStyle name="Hipervínculo" xfId="1225" builtinId="8" hidden="1"/>
    <cellStyle name="Hipervínculo" xfId="1227" builtinId="8" hidden="1"/>
    <cellStyle name="Hipervínculo" xfId="1229" builtinId="8" hidden="1"/>
    <cellStyle name="Hipervínculo" xfId="1231" builtinId="8" hidden="1"/>
    <cellStyle name="Hipervínculo" xfId="1233" builtinId="8" hidden="1"/>
    <cellStyle name="Hipervínculo" xfId="1235" builtinId="8" hidden="1"/>
    <cellStyle name="Hipervínculo" xfId="1237" builtinId="8" hidden="1"/>
    <cellStyle name="Hipervínculo" xfId="1239" builtinId="8" hidden="1"/>
    <cellStyle name="Hipervínculo" xfId="1241" builtinId="8" hidden="1"/>
    <cellStyle name="Hipervínculo" xfId="1243" builtinId="8" hidden="1"/>
    <cellStyle name="Hipervínculo" xfId="1245" builtinId="8" hidden="1"/>
    <cellStyle name="Hipervínculo" xfId="1247" builtinId="8" hidden="1"/>
    <cellStyle name="Hipervínculo" xfId="1249" builtinId="8" hidden="1"/>
    <cellStyle name="Hipervínculo" xfId="1251" builtinId="8" hidden="1"/>
    <cellStyle name="Hipervínculo" xfId="1253" builtinId="8" hidden="1"/>
    <cellStyle name="Hipervínculo" xfId="1255" builtinId="8" hidden="1"/>
    <cellStyle name="Hipervínculo" xfId="1257" builtinId="8" hidden="1"/>
    <cellStyle name="Hipervínculo" xfId="1259" builtinId="8" hidden="1"/>
    <cellStyle name="Hipervínculo" xfId="1261" builtinId="8" hidden="1"/>
    <cellStyle name="Hipervínculo" xfId="1263" builtinId="8" hidden="1"/>
    <cellStyle name="Hipervínculo" xfId="1265" builtinId="8" hidden="1"/>
    <cellStyle name="Hipervínculo" xfId="1267" builtinId="8" hidden="1"/>
    <cellStyle name="Hipervínculo" xfId="1269" builtinId="8" hidden="1"/>
    <cellStyle name="Hipervínculo" xfId="1271" builtinId="8" hidden="1"/>
    <cellStyle name="Hipervínculo" xfId="1273" builtinId="8" hidden="1"/>
    <cellStyle name="Hipervínculo" xfId="1275" builtinId="8" hidden="1"/>
    <cellStyle name="Hipervínculo" xfId="1277" builtinId="8" hidden="1"/>
    <cellStyle name="Hipervínculo" xfId="1279" builtinId="8" hidden="1"/>
    <cellStyle name="Hipervínculo" xfId="1281" builtinId="8" hidden="1"/>
    <cellStyle name="Hipervínculo" xfId="1283" builtinId="8" hidden="1"/>
    <cellStyle name="Hipervínculo" xfId="1285" builtinId="8" hidden="1"/>
    <cellStyle name="Hipervínculo" xfId="1287" builtinId="8" hidden="1"/>
    <cellStyle name="Hipervínculo" xfId="1289" builtinId="8" hidden="1"/>
    <cellStyle name="Hipervínculo" xfId="1291" builtinId="8" hidden="1"/>
    <cellStyle name="Hipervínculo" xfId="1293" builtinId="8" hidden="1"/>
    <cellStyle name="Hipervínculo" xfId="1295" builtinId="8" hidden="1"/>
    <cellStyle name="Hipervínculo" xfId="1297" builtinId="8" hidden="1"/>
    <cellStyle name="Hipervínculo" xfId="1299" builtinId="8" hidden="1"/>
    <cellStyle name="Hipervínculo" xfId="1301" builtinId="8" hidden="1"/>
    <cellStyle name="Hipervínculo" xfId="1303" builtinId="8" hidden="1"/>
    <cellStyle name="Hipervínculo" xfId="1305" builtinId="8" hidden="1"/>
    <cellStyle name="Hipervínculo" xfId="1307" builtinId="8" hidden="1"/>
    <cellStyle name="Hipervínculo" xfId="1309" builtinId="8" hidden="1"/>
    <cellStyle name="Hipervínculo" xfId="1311" builtinId="8" hidden="1"/>
    <cellStyle name="Hipervínculo" xfId="1313" builtinId="8" hidden="1"/>
    <cellStyle name="Hipervínculo" xfId="1315" builtinId="8" hidden="1"/>
    <cellStyle name="Hipervínculo" xfId="1317" builtinId="8" hidden="1"/>
    <cellStyle name="Hipervínculo" xfId="1319" builtinId="8" hidden="1"/>
    <cellStyle name="Hipervínculo" xfId="1321" builtinId="8" hidden="1"/>
    <cellStyle name="Hipervínculo" xfId="1323" builtinId="8" hidden="1"/>
    <cellStyle name="Hipervínculo" xfId="1325" builtinId="8" hidden="1"/>
    <cellStyle name="Hipervínculo" xfId="1327" builtinId="8" hidden="1"/>
    <cellStyle name="Hipervínculo" xfId="1329" builtinId="8" hidden="1"/>
    <cellStyle name="Hipervínculo" xfId="1331" builtinId="8" hidden="1"/>
    <cellStyle name="Hipervínculo" xfId="1333" builtinId="8" hidden="1"/>
    <cellStyle name="Hipervínculo" xfId="1335" builtinId="8" hidden="1"/>
    <cellStyle name="Hipervínculo" xfId="1337" builtinId="8" hidden="1"/>
    <cellStyle name="Hipervínculo" xfId="1339" builtinId="8" hidden="1"/>
    <cellStyle name="Hipervínculo" xfId="1341" builtinId="8" hidden="1"/>
    <cellStyle name="Hipervínculo" xfId="1343" builtinId="8" hidden="1"/>
    <cellStyle name="Hipervínculo" xfId="1345" builtinId="8" hidden="1"/>
    <cellStyle name="Hipervínculo" xfId="1347" builtinId="8" hidden="1"/>
    <cellStyle name="Hipervínculo" xfId="1349" builtinId="8" hidden="1"/>
    <cellStyle name="Hipervínculo" xfId="1351" builtinId="8" hidden="1"/>
    <cellStyle name="Hipervínculo" xfId="1353" builtinId="8" hidden="1"/>
    <cellStyle name="Hipervínculo" xfId="1355" builtinId="8" hidden="1"/>
    <cellStyle name="Hipervínculo" xfId="1357" builtinId="8" hidden="1"/>
    <cellStyle name="Hipervínculo" xfId="1359" builtinId="8" hidden="1"/>
    <cellStyle name="Hipervínculo" xfId="1361" builtinId="8" hidden="1"/>
    <cellStyle name="Hipervínculo" xfId="1363" builtinId="8" hidden="1"/>
    <cellStyle name="Hipervínculo" xfId="1365" builtinId="8" hidden="1"/>
    <cellStyle name="Hipervínculo" xfId="1367" builtinId="8" hidden="1"/>
    <cellStyle name="Hipervínculo" xfId="1369" builtinId="8" hidden="1"/>
    <cellStyle name="Hipervínculo" xfId="1371" builtinId="8" hidden="1"/>
    <cellStyle name="Hipervínculo" xfId="1373" builtinId="8" hidden="1"/>
    <cellStyle name="Hipervínculo" xfId="1375" builtinId="8" hidden="1"/>
    <cellStyle name="Hipervínculo" xfId="1377" builtinId="8" hidden="1"/>
    <cellStyle name="Hipervínculo" xfId="1379" builtinId="8" hidden="1"/>
    <cellStyle name="Hipervínculo" xfId="1381" builtinId="8" hidden="1"/>
    <cellStyle name="Hipervínculo" xfId="1383" builtinId="8" hidden="1"/>
    <cellStyle name="Hipervínculo" xfId="1385" builtinId="8" hidden="1"/>
    <cellStyle name="Hipervínculo" xfId="1387" builtinId="8" hidden="1"/>
    <cellStyle name="Hipervínculo" xfId="1389" builtinId="8" hidden="1"/>
    <cellStyle name="Hipervínculo" xfId="1391" builtinId="8" hidden="1"/>
    <cellStyle name="Hipervínculo" xfId="1393" builtinId="8" hidden="1"/>
    <cellStyle name="Hipervínculo" xfId="1395" builtinId="8" hidden="1"/>
    <cellStyle name="Hipervínculo" xfId="1397" builtinId="8" hidden="1"/>
    <cellStyle name="Hipervínculo" xfId="1399" builtinId="8" hidden="1"/>
    <cellStyle name="Hipervínculo" xfId="1401" builtinId="8" hidden="1"/>
    <cellStyle name="Hipervínculo" xfId="1403" builtinId="8" hidden="1"/>
    <cellStyle name="Hipervínculo" xfId="1405" builtinId="8" hidden="1"/>
    <cellStyle name="Hipervínculo" xfId="1407" builtinId="8" hidden="1"/>
    <cellStyle name="Hipervínculo" xfId="1409" builtinId="8" hidden="1"/>
    <cellStyle name="Hipervínculo" xfId="1411" builtinId="8" hidden="1"/>
    <cellStyle name="Hipervínculo" xfId="1413" builtinId="8" hidden="1"/>
    <cellStyle name="Hipervínculo" xfId="1415" builtinId="8" hidden="1"/>
    <cellStyle name="Hipervínculo" xfId="1417" builtinId="8" hidden="1"/>
    <cellStyle name="Hipervínculo" xfId="1419" builtinId="8" hidden="1"/>
    <cellStyle name="Hipervínculo" xfId="1421" builtinId="8" hidden="1"/>
    <cellStyle name="Hipervínculo" xfId="1423" builtinId="8" hidden="1"/>
    <cellStyle name="Hipervínculo" xfId="1425" builtinId="8" hidden="1"/>
    <cellStyle name="Hipervínculo" xfId="1427" builtinId="8" hidden="1"/>
    <cellStyle name="Hipervínculo" xfId="1429" builtinId="8" hidden="1"/>
    <cellStyle name="Hipervínculo" xfId="1431" builtinId="8" hidden="1"/>
    <cellStyle name="Hipervínculo" xfId="1433" builtinId="8" hidden="1"/>
    <cellStyle name="Hipervínculo" xfId="1435" builtinId="8" hidden="1"/>
    <cellStyle name="Hipervínculo" xfId="1437" builtinId="8" hidden="1"/>
    <cellStyle name="Hipervínculo" xfId="1439" builtinId="8" hidden="1"/>
    <cellStyle name="Hipervínculo" xfId="1441" builtinId="8" hidden="1"/>
    <cellStyle name="Hipervínculo" xfId="1443" builtinId="8" hidden="1"/>
    <cellStyle name="Hipervínculo" xfId="1445" builtinId="8" hidden="1"/>
    <cellStyle name="Hipervínculo" xfId="1447" builtinId="8" hidden="1"/>
    <cellStyle name="Hipervínculo" xfId="1449" builtinId="8" hidden="1"/>
    <cellStyle name="Hipervínculo" xfId="1451" builtinId="8" hidden="1"/>
    <cellStyle name="Hipervínculo" xfId="1453" builtinId="8" hidden="1"/>
    <cellStyle name="Hipervínculo" xfId="1455" builtinId="8" hidden="1"/>
    <cellStyle name="Hipervínculo" xfId="1457" builtinId="8" hidden="1"/>
    <cellStyle name="Hipervínculo" xfId="1459" builtinId="8" hidden="1"/>
    <cellStyle name="Hipervínculo" xfId="1461" builtinId="8" hidden="1"/>
    <cellStyle name="Hipervínculo" xfId="1463" builtinId="8" hidden="1"/>
    <cellStyle name="Hipervínculo" xfId="1465" builtinId="8" hidden="1"/>
    <cellStyle name="Hipervínculo" xfId="1467" builtinId="8" hidden="1"/>
    <cellStyle name="Hipervínculo" xfId="1469" builtinId="8" hidden="1"/>
    <cellStyle name="Hipervínculo" xfId="1471" builtinId="8" hidden="1"/>
    <cellStyle name="Hipervínculo" xfId="1473" builtinId="8" hidden="1"/>
    <cellStyle name="Hipervínculo" xfId="1475" builtinId="8" hidden="1"/>
    <cellStyle name="Hipervínculo" xfId="1477" builtinId="8" hidden="1"/>
    <cellStyle name="Hipervínculo" xfId="1479" builtinId="8" hidden="1"/>
    <cellStyle name="Hipervínculo" xfId="1481" builtinId="8" hidden="1"/>
    <cellStyle name="Hipervínculo" xfId="1483" builtinId="8" hidden="1"/>
    <cellStyle name="Hipervínculo" xfId="1485" builtinId="8" hidden="1"/>
    <cellStyle name="Hipervínculo" xfId="1487" builtinId="8" hidden="1"/>
    <cellStyle name="Hipervínculo" xfId="1489" builtinId="8" hidden="1"/>
    <cellStyle name="Hipervínculo" xfId="1491" builtinId="8" hidden="1"/>
    <cellStyle name="Hipervínculo" xfId="1493" builtinId="8" hidden="1"/>
    <cellStyle name="Hipervínculo" xfId="1495" builtinId="8" hidden="1"/>
    <cellStyle name="Hipervínculo" xfId="1497" builtinId="8" hidden="1"/>
    <cellStyle name="Hipervínculo" xfId="1499" builtinId="8" hidden="1"/>
    <cellStyle name="Hipervínculo" xfId="1501" builtinId="8" hidden="1"/>
    <cellStyle name="Hipervínculo" xfId="1503" builtinId="8" hidden="1"/>
    <cellStyle name="Hipervínculo" xfId="1505" builtinId="8" hidden="1"/>
    <cellStyle name="Hipervínculo" xfId="1507" builtinId="8" hidden="1"/>
    <cellStyle name="Hipervínculo" xfId="1509" builtinId="8" hidden="1"/>
    <cellStyle name="Hipervínculo" xfId="1511" builtinId="8" hidden="1"/>
    <cellStyle name="Hipervínculo" xfId="1513" builtinId="8" hidden="1"/>
    <cellStyle name="Hipervínculo" xfId="1515" builtinId="8" hidden="1"/>
    <cellStyle name="Hipervínculo" xfId="1517" builtinId="8" hidden="1"/>
    <cellStyle name="Hipervínculo" xfId="1519" builtinId="8" hidden="1"/>
    <cellStyle name="Hipervínculo" xfId="1521" builtinId="8" hidden="1"/>
    <cellStyle name="Hipervínculo" xfId="1523" builtinId="8" hidden="1"/>
    <cellStyle name="Hipervínculo" xfId="1525" builtinId="8" hidden="1"/>
    <cellStyle name="Hipervínculo" xfId="1527" builtinId="8" hidden="1"/>
    <cellStyle name="Hipervínculo" xfId="1529" builtinId="8" hidden="1"/>
    <cellStyle name="Hipervínculo" xfId="1531" builtinId="8" hidden="1"/>
    <cellStyle name="Hipervínculo" xfId="1533" builtinId="8" hidden="1"/>
    <cellStyle name="Hipervínculo" xfId="1535" builtinId="8" hidden="1"/>
    <cellStyle name="Hipervínculo" xfId="1537" builtinId="8" hidden="1"/>
    <cellStyle name="Hipervínculo" xfId="1539" builtinId="8" hidden="1"/>
    <cellStyle name="Hipervínculo" xfId="1541" builtinId="8" hidden="1"/>
    <cellStyle name="Hipervínculo" xfId="1543" builtinId="8" hidden="1"/>
    <cellStyle name="Hipervínculo" xfId="1545" builtinId="8" hidden="1"/>
    <cellStyle name="Hipervínculo" xfId="1547" builtinId="8" hidden="1"/>
    <cellStyle name="Hipervínculo" xfId="1549" builtinId="8" hidden="1"/>
    <cellStyle name="Hipervínculo" xfId="1551" builtinId="8" hidden="1"/>
    <cellStyle name="Hipervínculo" xfId="1553" builtinId="8" hidden="1"/>
    <cellStyle name="Hipervínculo" xfId="1555" builtinId="8" hidden="1"/>
    <cellStyle name="Hipervínculo" xfId="1557" builtinId="8" hidden="1"/>
    <cellStyle name="Hipervínculo" xfId="1559" builtinId="8" hidden="1"/>
    <cellStyle name="Hipervínculo" xfId="1561" builtinId="8" hidden="1"/>
    <cellStyle name="Hipervínculo" xfId="1563" builtinId="8" hidden="1"/>
    <cellStyle name="Hipervínculo" xfId="1565" builtinId="8" hidden="1"/>
    <cellStyle name="Hipervínculo" xfId="1567" builtinId="8" hidden="1"/>
    <cellStyle name="Hipervínculo" xfId="1569" builtinId="8" hidden="1"/>
    <cellStyle name="Hipervínculo" xfId="1571" builtinId="8" hidden="1"/>
    <cellStyle name="Hipervínculo" xfId="1573" builtinId="8" hidden="1"/>
    <cellStyle name="Hipervínculo" xfId="1575" builtinId="8" hidden="1"/>
    <cellStyle name="Hipervínculo" xfId="1577" builtinId="8" hidden="1"/>
    <cellStyle name="Hipervínculo" xfId="1579" builtinId="8" hidden="1"/>
    <cellStyle name="Hipervínculo" xfId="1581" builtinId="8" hidden="1"/>
    <cellStyle name="Hipervínculo" xfId="1583" builtinId="8" hidden="1"/>
    <cellStyle name="Hipervínculo" xfId="1585" builtinId="8" hidden="1"/>
    <cellStyle name="Hipervínculo" xfId="1587" builtinId="8" hidden="1"/>
    <cellStyle name="Hipervínculo" xfId="1589" builtinId="8" hidden="1"/>
    <cellStyle name="Hipervínculo" xfId="1591" builtinId="8" hidden="1"/>
    <cellStyle name="Hipervínculo" xfId="1593" builtinId="8" hidden="1"/>
    <cellStyle name="Hipervínculo" xfId="1595" builtinId="8" hidden="1"/>
    <cellStyle name="Hipervínculo" xfId="1597" builtinId="8" hidden="1"/>
    <cellStyle name="Hipervínculo" xfId="1599" builtinId="8" hidden="1"/>
    <cellStyle name="Hipervínculo" xfId="1601" builtinId="8" hidden="1"/>
    <cellStyle name="Hipervínculo" xfId="1603" builtinId="8" hidden="1"/>
    <cellStyle name="Hipervínculo" xfId="1605" builtinId="8" hidden="1"/>
    <cellStyle name="Hipervínculo" xfId="1607" builtinId="8" hidden="1"/>
    <cellStyle name="Hipervínculo" xfId="1609" builtinId="8" hidden="1"/>
    <cellStyle name="Hipervínculo" xfId="1611" builtinId="8" hidden="1"/>
    <cellStyle name="Hipervínculo" xfId="1613" builtinId="8" hidden="1"/>
    <cellStyle name="Hipervínculo" xfId="1615" builtinId="8" hidden="1"/>
    <cellStyle name="Hipervínculo" xfId="1617" builtinId="8" hidden="1"/>
    <cellStyle name="Hipervínculo" xfId="1619" builtinId="8" hidden="1"/>
    <cellStyle name="Hipervínculo" xfId="1621" builtinId="8" hidden="1"/>
    <cellStyle name="Hipervínculo" xfId="1623" builtinId="8" hidden="1"/>
    <cellStyle name="Hipervínculo" xfId="1625" builtinId="8" hidden="1"/>
    <cellStyle name="Hipervínculo" xfId="1627" builtinId="8" hidden="1"/>
    <cellStyle name="Hipervínculo" xfId="1629" builtinId="8" hidden="1"/>
    <cellStyle name="Hipervínculo" xfId="1631" builtinId="8" hidden="1"/>
    <cellStyle name="Hipervínculo" xfId="1633" builtinId="8" hidden="1"/>
    <cellStyle name="Hipervínculo" xfId="1635" builtinId="8" hidden="1"/>
    <cellStyle name="Hipervínculo" xfId="1637" builtinId="8" hidden="1"/>
    <cellStyle name="Hipervínculo" xfId="1639" builtinId="8" hidden="1"/>
    <cellStyle name="Hipervínculo" xfId="1641" builtinId="8" hidden="1"/>
    <cellStyle name="Hipervínculo" xfId="1643" builtinId="8" hidden="1"/>
    <cellStyle name="Hipervínculo" xfId="1645" builtinId="8" hidden="1"/>
    <cellStyle name="Hipervínculo" xfId="1647" builtinId="8" hidden="1"/>
    <cellStyle name="Hipervínculo" xfId="1649" builtinId="8" hidden="1"/>
    <cellStyle name="Hipervínculo" xfId="1651" builtinId="8" hidden="1"/>
    <cellStyle name="Hipervínculo" xfId="1653" builtinId="8" hidden="1"/>
    <cellStyle name="Hipervínculo" xfId="1655" builtinId="8" hidden="1"/>
    <cellStyle name="Hipervínculo" xfId="1657" builtinId="8" hidden="1"/>
    <cellStyle name="Hipervínculo" xfId="1659" builtinId="8" hidden="1"/>
    <cellStyle name="Hipervínculo" xfId="1661" builtinId="8" hidden="1"/>
    <cellStyle name="Hipervínculo" xfId="1663" builtinId="8" hidden="1"/>
    <cellStyle name="Hipervínculo" xfId="1665" builtinId="8" hidden="1"/>
    <cellStyle name="Hipervínculo" xfId="1667" builtinId="8" hidden="1"/>
    <cellStyle name="Hipervínculo" xfId="1669" builtinId="8" hidden="1"/>
    <cellStyle name="Hipervínculo" xfId="1671" builtinId="8" hidden="1"/>
    <cellStyle name="Hipervínculo" xfId="1673" builtinId="8" hidden="1"/>
    <cellStyle name="Hipervínculo" xfId="1675" builtinId="8" hidden="1"/>
    <cellStyle name="Hipervínculo" xfId="1677" builtinId="8" hidden="1"/>
    <cellStyle name="Hipervínculo" xfId="1679" builtinId="8" hidden="1"/>
    <cellStyle name="Hipervínculo" xfId="1681" builtinId="8" hidden="1"/>
    <cellStyle name="Hipervínculo" xfId="1683" builtinId="8" hidden="1"/>
    <cellStyle name="Hipervínculo" xfId="1685" builtinId="8" hidden="1"/>
    <cellStyle name="Hipervínculo" xfId="1687" builtinId="8" hidden="1"/>
    <cellStyle name="Hipervínculo" xfId="1689" builtinId="8" hidden="1"/>
    <cellStyle name="Hipervínculo" xfId="1691" builtinId="8" hidden="1"/>
    <cellStyle name="Hipervínculo" xfId="1693" builtinId="8" hidden="1"/>
    <cellStyle name="Hipervínculo" xfId="1695" builtinId="8" hidden="1"/>
    <cellStyle name="Hipervínculo" xfId="1697" builtinId="8" hidden="1"/>
    <cellStyle name="Hipervínculo" xfId="1699" builtinId="8" hidden="1"/>
    <cellStyle name="Hipervínculo" xfId="1701" builtinId="8" hidden="1"/>
    <cellStyle name="Hipervínculo" xfId="1703" builtinId="8" hidden="1"/>
    <cellStyle name="Hipervínculo" xfId="1705" builtinId="8" hidden="1"/>
    <cellStyle name="Hipervínculo" xfId="1707" builtinId="8" hidden="1"/>
    <cellStyle name="Hipervínculo" xfId="1709" builtinId="8" hidden="1"/>
    <cellStyle name="Hipervínculo" xfId="1711" builtinId="8" hidden="1"/>
    <cellStyle name="Hipervínculo" xfId="1713" builtinId="8" hidden="1"/>
    <cellStyle name="Hipervínculo" xfId="1715" builtinId="8" hidden="1"/>
    <cellStyle name="Hipervínculo" xfId="1717" builtinId="8" hidden="1"/>
    <cellStyle name="Hipervínculo" xfId="1719" builtinId="8" hidden="1"/>
    <cellStyle name="Hipervínculo" xfId="1721" builtinId="8" hidden="1"/>
    <cellStyle name="Hipervínculo" xfId="1723" builtinId="8" hidden="1"/>
    <cellStyle name="Hipervínculo" xfId="1725" builtinId="8" hidden="1"/>
    <cellStyle name="Hipervínculo" xfId="1727" builtinId="8" hidden="1"/>
    <cellStyle name="Hipervínculo" xfId="1729" builtinId="8" hidden="1"/>
    <cellStyle name="Hipervínculo" xfId="1731" builtinId="8" hidden="1"/>
    <cellStyle name="Hipervínculo" xfId="1733" builtinId="8" hidden="1"/>
    <cellStyle name="Hipervínculo" xfId="1735" builtinId="8" hidden="1"/>
    <cellStyle name="Hipervínculo" xfId="1737" builtinId="8" hidden="1"/>
    <cellStyle name="Hipervínculo" xfId="1739" builtinId="8" hidden="1"/>
    <cellStyle name="Hipervínculo" xfId="1741" builtinId="8" hidden="1"/>
    <cellStyle name="Hipervínculo" xfId="1743" builtinId="8" hidden="1"/>
    <cellStyle name="Hipervínculo" xfId="1745" builtinId="8" hidden="1"/>
    <cellStyle name="Hipervínculo" xfId="1747" builtinId="8" hidden="1"/>
    <cellStyle name="Hipervínculo" xfId="1749" builtinId="8" hidden="1"/>
    <cellStyle name="Hipervínculo" xfId="1751" builtinId="8" hidden="1"/>
    <cellStyle name="Hipervínculo" xfId="1753" builtinId="8" hidden="1"/>
    <cellStyle name="Hipervínculo" xfId="1755" builtinId="8" hidden="1"/>
    <cellStyle name="Hipervínculo" xfId="1757" builtinId="8" hidden="1"/>
    <cellStyle name="Hipervínculo" xfId="1759" builtinId="8" hidden="1"/>
    <cellStyle name="Hipervínculo" xfId="1761" builtinId="8" hidden="1"/>
    <cellStyle name="Hipervínculo" xfId="1763" builtinId="8" hidden="1"/>
    <cellStyle name="Hipervínculo" xfId="1765" builtinId="8" hidden="1"/>
    <cellStyle name="Hipervínculo" xfId="1767" builtinId="8" hidden="1"/>
    <cellStyle name="Hipervínculo" xfId="1769" builtinId="8" hidden="1"/>
    <cellStyle name="Hipervínculo" xfId="1771" builtinId="8" hidden="1"/>
    <cellStyle name="Hipervínculo" xfId="1773" builtinId="8" hidden="1"/>
    <cellStyle name="Hipervínculo" xfId="1775" builtinId="8" hidden="1"/>
    <cellStyle name="Hipervínculo" xfId="1777" builtinId="8" hidden="1"/>
    <cellStyle name="Hipervínculo" xfId="1779" builtinId="8" hidden="1"/>
    <cellStyle name="Hipervínculo" xfId="1781" builtinId="8" hidden="1"/>
    <cellStyle name="Hipervínculo" xfId="1783" builtinId="8" hidden="1"/>
    <cellStyle name="Hipervínculo" xfId="1785" builtinId="8" hidden="1"/>
    <cellStyle name="Hipervínculo" xfId="1787" builtinId="8" hidden="1"/>
    <cellStyle name="Hipervínculo" xfId="1789" builtinId="8" hidden="1"/>
    <cellStyle name="Hipervínculo" xfId="1791" builtinId="8" hidden="1"/>
    <cellStyle name="Hipervínculo" xfId="1793" builtinId="8" hidden="1"/>
    <cellStyle name="Hipervínculo" xfId="1795" builtinId="8" hidden="1"/>
    <cellStyle name="Hipervínculo" xfId="1797" builtinId="8" hidden="1"/>
    <cellStyle name="Hipervínculo" xfId="1799" builtinId="8" hidden="1"/>
    <cellStyle name="Hipervínculo" xfId="1801" builtinId="8" hidden="1"/>
    <cellStyle name="Hipervínculo" xfId="1803" builtinId="8" hidden="1"/>
    <cellStyle name="Hipervínculo" xfId="1805" builtinId="8" hidden="1"/>
    <cellStyle name="Hipervínculo" xfId="1807" builtinId="8" hidden="1"/>
    <cellStyle name="Hipervínculo" xfId="1809" builtinId="8" hidden="1"/>
    <cellStyle name="Hipervínculo" xfId="1811" builtinId="8" hidden="1"/>
    <cellStyle name="Hipervínculo" xfId="1813" builtinId="8" hidden="1"/>
    <cellStyle name="Hipervínculo" xfId="1815" builtinId="8" hidden="1"/>
    <cellStyle name="Hipervínculo" xfId="1817" builtinId="8" hidden="1"/>
    <cellStyle name="Hipervínculo" xfId="1819" builtinId="8" hidden="1"/>
    <cellStyle name="Hipervínculo" xfId="1821" builtinId="8" hidden="1"/>
    <cellStyle name="Hipervínculo" xfId="1823" builtinId="8" hidden="1"/>
    <cellStyle name="Hipervínculo" xfId="1825" builtinId="8" hidden="1"/>
    <cellStyle name="Hipervínculo" xfId="1827" builtinId="8" hidden="1"/>
    <cellStyle name="Hipervínculo" xfId="1829" builtinId="8" hidden="1"/>
    <cellStyle name="Hipervínculo" xfId="1831" builtinId="8" hidden="1"/>
    <cellStyle name="Hipervínculo" xfId="1833" builtinId="8" hidden="1"/>
    <cellStyle name="Hipervínculo" xfId="1835" builtinId="8" hidden="1"/>
    <cellStyle name="Hipervínculo" xfId="1837" builtinId="8" hidden="1"/>
    <cellStyle name="Hipervínculo" xfId="1839" builtinId="8" hidden="1"/>
    <cellStyle name="Hipervínculo" xfId="1841" builtinId="8" hidden="1"/>
    <cellStyle name="Hipervínculo" xfId="1843" builtinId="8" hidden="1"/>
    <cellStyle name="Hipervínculo" xfId="1845" builtinId="8" hidden="1"/>
    <cellStyle name="Hipervínculo" xfId="1847" builtinId="8" hidden="1"/>
    <cellStyle name="Hipervínculo" xfId="1849" builtinId="8" hidden="1"/>
    <cellStyle name="Hipervínculo" xfId="1851" builtinId="8" hidden="1"/>
    <cellStyle name="Hipervínculo" xfId="1853" builtinId="8" hidden="1"/>
    <cellStyle name="Hipervínculo" xfId="1855" builtinId="8" hidden="1"/>
    <cellStyle name="Hipervínculo" xfId="1857" builtinId="8" hidden="1"/>
    <cellStyle name="Hipervínculo" xfId="1859" builtinId="8" hidden="1"/>
    <cellStyle name="Hipervínculo" xfId="1861" builtinId="8" hidden="1"/>
    <cellStyle name="Hipervínculo" xfId="1863" builtinId="8" hidden="1"/>
    <cellStyle name="Hipervínculo" xfId="1865" builtinId="8" hidden="1"/>
    <cellStyle name="Hipervínculo" xfId="1867" builtinId="8" hidden="1"/>
    <cellStyle name="Hipervínculo" xfId="1869" builtinId="8" hidden="1"/>
    <cellStyle name="Hipervínculo" xfId="1871" builtinId="8" hidden="1"/>
    <cellStyle name="Hipervínculo" xfId="1873" builtinId="8" hidden="1"/>
    <cellStyle name="Hipervínculo" xfId="1875" builtinId="8" hidden="1"/>
    <cellStyle name="Hipervínculo" xfId="1877" builtinId="8" hidden="1"/>
    <cellStyle name="Hipervínculo" xfId="1879" builtinId="8" hidden="1"/>
    <cellStyle name="Hipervínculo" xfId="1881" builtinId="8" hidden="1"/>
    <cellStyle name="Hipervínculo" xfId="1883" builtinId="8" hidden="1"/>
    <cellStyle name="Hipervínculo" xfId="1885" builtinId="8" hidden="1"/>
    <cellStyle name="Hipervínculo" xfId="1887" builtinId="8" hidden="1"/>
    <cellStyle name="Hipervínculo" xfId="1889" builtinId="8" hidden="1"/>
    <cellStyle name="Hipervínculo" xfId="1891" builtinId="8" hidden="1"/>
    <cellStyle name="Hipervínculo" xfId="1893" builtinId="8" hidden="1"/>
    <cellStyle name="Hipervínculo" xfId="1895" builtinId="8" hidden="1"/>
    <cellStyle name="Hipervínculo" xfId="1897" builtinId="8" hidden="1"/>
    <cellStyle name="Hipervínculo" xfId="1899" builtinId="8" hidden="1"/>
    <cellStyle name="Hipervínculo" xfId="1901" builtinId="8" hidden="1"/>
    <cellStyle name="Hipervínculo" xfId="1903" builtinId="8" hidden="1"/>
    <cellStyle name="Hipervínculo" xfId="1905" builtinId="8" hidden="1"/>
    <cellStyle name="Hipervínculo" xfId="1907" builtinId="8" hidden="1"/>
    <cellStyle name="Hipervínculo" xfId="1909" builtinId="8" hidden="1"/>
    <cellStyle name="Hipervínculo" xfId="1911" builtinId="8" hidden="1"/>
    <cellStyle name="Hipervínculo" xfId="1913" builtinId="8" hidden="1"/>
    <cellStyle name="Hipervínculo" xfId="1915" builtinId="8" hidden="1"/>
    <cellStyle name="Hipervínculo" xfId="1917" builtinId="8" hidden="1"/>
    <cellStyle name="Hipervínculo" xfId="1919" builtinId="8" hidden="1"/>
    <cellStyle name="Hipervínculo" xfId="1921" builtinId="8" hidden="1"/>
    <cellStyle name="Hipervínculo" xfId="1923" builtinId="8" hidden="1"/>
    <cellStyle name="Hipervínculo" xfId="1925" builtinId="8" hidden="1"/>
    <cellStyle name="Hipervínculo" xfId="1927" builtinId="8" hidden="1"/>
    <cellStyle name="Hipervínculo" xfId="1929" builtinId="8" hidden="1"/>
    <cellStyle name="Hipervínculo" xfId="1931" builtinId="8" hidden="1"/>
    <cellStyle name="Hipervínculo" xfId="1933" builtinId="8" hidden="1"/>
    <cellStyle name="Hipervínculo" xfId="1935" builtinId="8" hidden="1"/>
    <cellStyle name="Hipervínculo" xfId="1937" builtinId="8" hidden="1"/>
    <cellStyle name="Hipervínculo" xfId="1939" builtinId="8" hidden="1"/>
    <cellStyle name="Hipervínculo" xfId="1941" builtinId="8" hidden="1"/>
    <cellStyle name="Hipervínculo" xfId="1943" builtinId="8" hidden="1"/>
    <cellStyle name="Hipervínculo" xfId="1945" builtinId="8" hidden="1"/>
    <cellStyle name="Hipervínculo" xfId="1947" builtinId="8" hidden="1"/>
    <cellStyle name="Hipervínculo" xfId="1949" builtinId="8" hidden="1"/>
    <cellStyle name="Hipervínculo" xfId="1951" builtinId="8" hidden="1"/>
    <cellStyle name="Hipervínculo" xfId="1953" builtinId="8" hidden="1"/>
    <cellStyle name="Hipervínculo" xfId="1955" builtinId="8" hidden="1"/>
    <cellStyle name="Hipervínculo" xfId="1957" builtinId="8" hidden="1"/>
    <cellStyle name="Hipervínculo" xfId="1959" builtinId="8" hidden="1"/>
    <cellStyle name="Hipervínculo" xfId="1961" builtinId="8" hidden="1"/>
    <cellStyle name="Hipervínculo" xfId="1963" builtinId="8" hidden="1"/>
    <cellStyle name="Hipervínculo" xfId="1965" builtinId="8" hidden="1"/>
    <cellStyle name="Hipervínculo" xfId="1967" builtinId="8" hidden="1"/>
    <cellStyle name="Hipervínculo" xfId="1969" builtinId="8" hidden="1"/>
    <cellStyle name="Hipervínculo" xfId="1971" builtinId="8" hidden="1"/>
    <cellStyle name="Hipervínculo" xfId="1973" builtinId="8" hidden="1"/>
    <cellStyle name="Hipervínculo" xfId="1975" builtinId="8" hidden="1"/>
    <cellStyle name="Hipervínculo" xfId="1977" builtinId="8" hidden="1"/>
    <cellStyle name="Hipervínculo" xfId="1979" builtinId="8" hidden="1"/>
    <cellStyle name="Hipervínculo" xfId="1981" builtinId="8" hidden="1"/>
    <cellStyle name="Hipervínculo" xfId="1983" builtinId="8" hidden="1"/>
    <cellStyle name="Hipervínculo" xfId="1985" builtinId="8" hidden="1"/>
    <cellStyle name="Hipervínculo" xfId="1987" builtinId="8" hidden="1"/>
    <cellStyle name="Hipervínculo" xfId="1989" builtinId="8" hidden="1"/>
    <cellStyle name="Hipervínculo" xfId="1991" builtinId="8" hidden="1"/>
    <cellStyle name="Hipervínculo" xfId="1993" builtinId="8" hidden="1"/>
    <cellStyle name="Hipervínculo" xfId="1995" builtinId="8" hidden="1"/>
    <cellStyle name="Hipervínculo" xfId="1997" builtinId="8" hidden="1"/>
    <cellStyle name="Hipervínculo" xfId="1999" builtinId="8" hidden="1"/>
    <cellStyle name="Hipervínculo" xfId="2001" builtinId="8" hidden="1"/>
    <cellStyle name="Hipervínculo" xfId="2003" builtinId="8" hidden="1"/>
    <cellStyle name="Hipervínculo" xfId="2005" builtinId="8" hidden="1"/>
    <cellStyle name="Hipervínculo" xfId="2007" builtinId="8" hidden="1"/>
    <cellStyle name="Hipervínculo" xfId="2009" builtinId="8" hidden="1"/>
    <cellStyle name="Hipervínculo" xfId="2011" builtinId="8" hidden="1"/>
    <cellStyle name="Hipervínculo" xfId="2013" builtinId="8" hidden="1"/>
    <cellStyle name="Hipervínculo" xfId="2015" builtinId="8" hidden="1"/>
    <cellStyle name="Hipervínculo" xfId="2017" builtinId="8" hidden="1"/>
    <cellStyle name="Hipervínculo" xfId="2019" builtinId="8" hidden="1"/>
    <cellStyle name="Hipervínculo" xfId="2021" builtinId="8" hidden="1"/>
    <cellStyle name="Hipervínculo" xfId="2023" builtinId="8" hidden="1"/>
    <cellStyle name="Hipervínculo" xfId="2025" builtinId="8" hidden="1"/>
    <cellStyle name="Hipervínculo" xfId="2027" builtinId="8" hidden="1"/>
    <cellStyle name="Hipervínculo" xfId="2029" builtinId="8" hidden="1"/>
    <cellStyle name="Hipervínculo" xfId="2031" builtinId="8" hidden="1"/>
    <cellStyle name="Hipervínculo" xfId="2033" builtinId="8" hidden="1"/>
    <cellStyle name="Hipervínculo" xfId="2035" builtinId="8" hidden="1"/>
    <cellStyle name="Hipervínculo" xfId="2037" builtinId="8" hidden="1"/>
    <cellStyle name="Hipervínculo" xfId="2039" builtinId="8" hidden="1"/>
    <cellStyle name="Hipervínculo" xfId="2041" builtinId="8" hidden="1"/>
    <cellStyle name="Hipervínculo" xfId="2043" builtinId="8" hidden="1"/>
    <cellStyle name="Hipervínculo" xfId="2045" builtinId="8" hidden="1"/>
    <cellStyle name="Hipervínculo" xfId="2047" builtinId="8" hidden="1"/>
    <cellStyle name="Hipervínculo" xfId="2049" builtinId="8" hidden="1"/>
    <cellStyle name="Hipervínculo" xfId="2051" builtinId="8" hidden="1"/>
    <cellStyle name="Hipervínculo" xfId="2053" builtinId="8" hidden="1"/>
    <cellStyle name="Hipervínculo" xfId="2055" builtinId="8" hidden="1"/>
    <cellStyle name="Hipervínculo" xfId="2057" builtinId="8" hidden="1"/>
    <cellStyle name="Hipervínculo" xfId="2059" builtinId="8" hidden="1"/>
    <cellStyle name="Hipervínculo" xfId="2061" builtinId="8" hidden="1"/>
    <cellStyle name="Hipervínculo" xfId="2063" builtinId="8" hidden="1"/>
    <cellStyle name="Hipervínculo" xfId="2065" builtinId="8" hidden="1"/>
    <cellStyle name="Hipervínculo" xfId="2067" builtinId="8" hidden="1"/>
    <cellStyle name="Hipervínculo" xfId="2069" builtinId="8" hidden="1"/>
    <cellStyle name="Hipervínculo" xfId="2071" builtinId="8" hidden="1"/>
    <cellStyle name="Hipervínculo" xfId="2073" builtinId="8" hidden="1"/>
    <cellStyle name="Hipervínculo" xfId="2075" builtinId="8" hidden="1"/>
    <cellStyle name="Hipervínculo" xfId="2077" builtinId="8" hidden="1"/>
    <cellStyle name="Hipervínculo" xfId="2079" builtinId="8" hidden="1"/>
    <cellStyle name="Hipervínculo" xfId="2081" builtinId="8" hidden="1"/>
    <cellStyle name="Hipervínculo" xfId="2083" builtinId="8" hidden="1"/>
    <cellStyle name="Hipervínculo" xfId="2085" builtinId="8" hidden="1"/>
    <cellStyle name="Hipervínculo" xfId="2087" builtinId="8" hidden="1"/>
    <cellStyle name="Hipervínculo" xfId="2089" builtinId="8" hidden="1"/>
    <cellStyle name="Hipervínculo" xfId="2091" builtinId="8" hidden="1"/>
    <cellStyle name="Hipervínculo" xfId="2093" builtinId="8" hidden="1"/>
    <cellStyle name="Hipervínculo" xfId="2095" builtinId="8" hidden="1"/>
    <cellStyle name="Hipervínculo" xfId="2097" builtinId="8" hidden="1"/>
    <cellStyle name="Hipervínculo" xfId="2099" builtinId="8" hidden="1"/>
    <cellStyle name="Hipervínculo" xfId="2101" builtinId="8" hidden="1"/>
    <cellStyle name="Hipervínculo" xfId="2103" builtinId="8" hidden="1"/>
    <cellStyle name="Hipervínculo" xfId="2105" builtinId="8" hidden="1"/>
    <cellStyle name="Hipervínculo" xfId="2107" builtinId="8" hidden="1"/>
    <cellStyle name="Hipervínculo" xfId="2109" builtinId="8" hidden="1"/>
    <cellStyle name="Hipervínculo" xfId="2111" builtinId="8" hidden="1"/>
    <cellStyle name="Hipervínculo" xfId="2113" builtinId="8" hidden="1"/>
    <cellStyle name="Hipervínculo" xfId="2115" builtinId="8" hidden="1"/>
    <cellStyle name="Hipervínculo" xfId="2117" builtinId="8" hidden="1"/>
    <cellStyle name="Hipervínculo" xfId="2119" builtinId="8" hidden="1"/>
    <cellStyle name="Hipervínculo" xfId="2121" builtinId="8" hidden="1"/>
    <cellStyle name="Hipervínculo" xfId="2123" builtinId="8" hidden="1"/>
    <cellStyle name="Hipervínculo" xfId="2125" builtinId="8" hidden="1"/>
    <cellStyle name="Hipervínculo" xfId="2127" builtinId="8" hidden="1"/>
    <cellStyle name="Hipervínculo" xfId="2129" builtinId="8" hidden="1"/>
    <cellStyle name="Hipervínculo" xfId="2131" builtinId="8" hidden="1"/>
    <cellStyle name="Hipervínculo" xfId="2133" builtinId="8" hidden="1"/>
    <cellStyle name="Hipervínculo" xfId="2135" builtinId="8" hidden="1"/>
    <cellStyle name="Hipervínculo" xfId="2137" builtinId="8" hidden="1"/>
    <cellStyle name="Hipervínculo" xfId="2139" builtinId="8" hidden="1"/>
    <cellStyle name="Hipervínculo" xfId="2141" builtinId="8" hidden="1"/>
    <cellStyle name="Hipervínculo" xfId="2143" builtinId="8" hidden="1"/>
    <cellStyle name="Hipervínculo" xfId="2145" builtinId="8" hidden="1"/>
    <cellStyle name="Hipervínculo" xfId="2147" builtinId="8" hidden="1"/>
    <cellStyle name="Hipervínculo" xfId="2149" builtinId="8" hidden="1"/>
    <cellStyle name="Hipervínculo" xfId="2151" builtinId="8" hidden="1"/>
    <cellStyle name="Hipervínculo" xfId="2153" builtinId="8" hidden="1"/>
    <cellStyle name="Hipervínculo" xfId="2155" builtinId="8" hidden="1"/>
    <cellStyle name="Hipervínculo" xfId="2157" builtinId="8" hidden="1"/>
    <cellStyle name="Hipervínculo" xfId="2159" builtinId="8" hidden="1"/>
    <cellStyle name="Hipervínculo" xfId="2161" builtinId="8" hidden="1"/>
    <cellStyle name="Hipervínculo" xfId="2163" builtinId="8" hidden="1"/>
    <cellStyle name="Hipervínculo" xfId="2165" builtinId="8" hidden="1"/>
    <cellStyle name="Hipervínculo" xfId="2167" builtinId="8" hidden="1"/>
    <cellStyle name="Hipervínculo" xfId="2169" builtinId="8" hidden="1"/>
    <cellStyle name="Hipervínculo" xfId="2171" builtinId="8" hidden="1"/>
    <cellStyle name="Hipervínculo" xfId="2173" builtinId="8" hidden="1"/>
    <cellStyle name="Hipervínculo" xfId="2175" builtinId="8" hidden="1"/>
    <cellStyle name="Hipervínculo" xfId="2177" builtinId="8" hidden="1"/>
    <cellStyle name="Hipervínculo" xfId="2179" builtinId="8" hidden="1"/>
    <cellStyle name="Hipervínculo" xfId="2181" builtinId="8" hidden="1"/>
    <cellStyle name="Hipervínculo" xfId="2183" builtinId="8" hidden="1"/>
    <cellStyle name="Hipervínculo" xfId="2185" builtinId="8" hidden="1"/>
    <cellStyle name="Hipervínculo" xfId="2187" builtinId="8" hidden="1"/>
    <cellStyle name="Hipervínculo" xfId="2189" builtinId="8" hidden="1"/>
    <cellStyle name="Hipervínculo" xfId="2191" builtinId="8" hidden="1"/>
    <cellStyle name="Hipervínculo" xfId="2193" builtinId="8" hidden="1"/>
    <cellStyle name="Hipervínculo" xfId="2195" builtinId="8" hidden="1"/>
    <cellStyle name="Hipervínculo" xfId="2197" builtinId="8" hidden="1"/>
    <cellStyle name="Hipervínculo" xfId="2199" builtinId="8" hidden="1"/>
    <cellStyle name="Hipervínculo" xfId="2201" builtinId="8" hidden="1"/>
    <cellStyle name="Hipervínculo" xfId="2203" builtinId="8" hidden="1"/>
    <cellStyle name="Hipervínculo" xfId="2205" builtinId="8" hidden="1"/>
    <cellStyle name="Hipervínculo" xfId="2207" builtinId="8" hidden="1"/>
    <cellStyle name="Hipervínculo" xfId="2209" builtinId="8" hidden="1"/>
    <cellStyle name="Hipervínculo" xfId="2211" builtinId="8" hidden="1"/>
    <cellStyle name="Hipervínculo" xfId="2213" builtinId="8" hidden="1"/>
    <cellStyle name="Hipervínculo" xfId="2215" builtinId="8" hidden="1"/>
    <cellStyle name="Hipervínculo" xfId="2217" builtinId="8" hidden="1"/>
    <cellStyle name="Hipervínculo" xfId="2219" builtinId="8" hidden="1"/>
    <cellStyle name="Hipervínculo" xfId="2221" builtinId="8" hidden="1"/>
    <cellStyle name="Hipervínculo" xfId="2223" builtinId="8" hidden="1"/>
    <cellStyle name="Hipervínculo" xfId="2225" builtinId="8" hidden="1"/>
    <cellStyle name="Hipervínculo" xfId="2227" builtinId="8" hidden="1"/>
    <cellStyle name="Hipervínculo" xfId="2229" builtinId="8" hidden="1"/>
    <cellStyle name="Hipervínculo" xfId="2231" builtinId="8" hidden="1"/>
    <cellStyle name="Hipervínculo" xfId="2233" builtinId="8" hidden="1"/>
    <cellStyle name="Hipervínculo" xfId="2235" builtinId="8" hidden="1"/>
    <cellStyle name="Hipervínculo" xfId="2237" builtinId="8" hidden="1"/>
    <cellStyle name="Hipervínculo" xfId="2239" builtinId="8" hidden="1"/>
    <cellStyle name="Hipervínculo" xfId="2241" builtinId="8" hidden="1"/>
    <cellStyle name="Hipervínculo" xfId="2243" builtinId="8" hidden="1"/>
    <cellStyle name="Hipervínculo" xfId="2245" builtinId="8" hidden="1"/>
    <cellStyle name="Hipervínculo" xfId="2247" builtinId="8" hidden="1"/>
    <cellStyle name="Hipervínculo" xfId="2249" builtinId="8" hidden="1"/>
    <cellStyle name="Hipervínculo" xfId="2251" builtinId="8" hidden="1"/>
    <cellStyle name="Hipervínculo" xfId="2253" builtinId="8" hidden="1"/>
    <cellStyle name="Hipervínculo" xfId="2255" builtinId="8" hidden="1"/>
    <cellStyle name="Hipervínculo" xfId="2257" builtinId="8" hidden="1"/>
    <cellStyle name="Hipervínculo" xfId="2259" builtinId="8" hidden="1"/>
    <cellStyle name="Hipervínculo" xfId="2261" builtinId="8" hidden="1"/>
    <cellStyle name="Hipervínculo" xfId="2263" builtinId="8" hidden="1"/>
    <cellStyle name="Hipervínculo" xfId="2265" builtinId="8" hidden="1"/>
    <cellStyle name="Hipervínculo" xfId="2267" builtinId="8" hidden="1"/>
    <cellStyle name="Hipervínculo" xfId="2269" builtinId="8" hidden="1"/>
    <cellStyle name="Hipervínculo" xfId="2271" builtinId="8" hidden="1"/>
    <cellStyle name="Hipervínculo" xfId="2273" builtinId="8" hidden="1"/>
    <cellStyle name="Hipervínculo" xfId="2275" builtinId="8" hidden="1"/>
    <cellStyle name="Hipervínculo" xfId="2277" builtinId="8" hidden="1"/>
    <cellStyle name="Hipervínculo" xfId="2279" builtinId="8" hidden="1"/>
    <cellStyle name="Hipervínculo" xfId="2281" builtinId="8" hidden="1"/>
    <cellStyle name="Hipervínculo" xfId="2283" builtinId="8" hidden="1"/>
    <cellStyle name="Hipervínculo" xfId="2285" builtinId="8" hidden="1"/>
    <cellStyle name="Hipervínculo" xfId="2287" builtinId="8" hidden="1"/>
    <cellStyle name="Hipervínculo" xfId="2289" builtinId="8" hidden="1"/>
    <cellStyle name="Hipervínculo" xfId="2291" builtinId="8" hidden="1"/>
    <cellStyle name="Hipervínculo" xfId="2293" builtinId="8" hidden="1"/>
    <cellStyle name="Hipervínculo" xfId="2295" builtinId="8" hidden="1"/>
    <cellStyle name="Hipervínculo" xfId="2297" builtinId="8" hidden="1"/>
    <cellStyle name="Hipervínculo" xfId="2299" builtinId="8" hidden="1"/>
    <cellStyle name="Hipervínculo" xfId="2301" builtinId="8" hidden="1"/>
    <cellStyle name="Hipervínculo" xfId="2303" builtinId="8" hidden="1"/>
    <cellStyle name="Hipervínculo" xfId="2305" builtinId="8" hidden="1"/>
    <cellStyle name="Hipervínculo" xfId="2307" builtinId="8" hidden="1"/>
    <cellStyle name="Hipervínculo" xfId="2309" builtinId="8" hidden="1"/>
    <cellStyle name="Hipervínculo" xfId="2311" builtinId="8" hidden="1"/>
    <cellStyle name="Hipervínculo" xfId="2313" builtinId="8" hidden="1"/>
    <cellStyle name="Hipervínculo" xfId="2315" builtinId="8" hidden="1"/>
    <cellStyle name="Hipervínculo" xfId="2317" builtinId="8" hidden="1"/>
    <cellStyle name="Hipervínculo" xfId="2319" builtinId="8" hidden="1"/>
    <cellStyle name="Hipervínculo" xfId="2321" builtinId="8" hidden="1"/>
    <cellStyle name="Hipervínculo" xfId="2323" builtinId="8" hidden="1"/>
    <cellStyle name="Hipervínculo" xfId="2325" builtinId="8" hidden="1"/>
    <cellStyle name="Hipervínculo" xfId="2327" builtinId="8" hidden="1"/>
    <cellStyle name="Hipervínculo" xfId="2329" builtinId="8" hidden="1"/>
    <cellStyle name="Hipervínculo" xfId="2331" builtinId="8" hidden="1"/>
    <cellStyle name="Hipervínculo" xfId="2333" builtinId="8" hidden="1"/>
    <cellStyle name="Hipervínculo" xfId="2335" builtinId="8" hidden="1"/>
    <cellStyle name="Hipervínculo" xfId="2337" builtinId="8" hidden="1"/>
    <cellStyle name="Hipervínculo" xfId="2339" builtinId="8" hidden="1"/>
    <cellStyle name="Hipervínculo" xfId="2341" builtinId="8" hidden="1"/>
    <cellStyle name="Hipervínculo" xfId="2343" builtinId="8" hidden="1"/>
    <cellStyle name="Hipervínculo" xfId="2345" builtinId="8" hidden="1"/>
    <cellStyle name="Hipervínculo" xfId="2347" builtinId="8" hidden="1"/>
    <cellStyle name="Hipervínculo" xfId="2349" builtinId="8" hidden="1"/>
    <cellStyle name="Hipervínculo" xfId="2351" builtinId="8" hidden="1"/>
    <cellStyle name="Hipervínculo" xfId="2353" builtinId="8" hidden="1"/>
    <cellStyle name="Hipervínculo" xfId="2355" builtinId="8" hidden="1"/>
    <cellStyle name="Hipervínculo" xfId="2357" builtinId="8" hidden="1"/>
    <cellStyle name="Hipervínculo" xfId="2359" builtinId="8" hidden="1"/>
    <cellStyle name="Hipervínculo" xfId="2361" builtinId="8" hidden="1"/>
    <cellStyle name="Hipervínculo" xfId="2363" builtinId="8" hidden="1"/>
    <cellStyle name="Hipervínculo" xfId="2365" builtinId="8" hidden="1"/>
    <cellStyle name="Hipervínculo" xfId="2367" builtinId="8" hidden="1"/>
    <cellStyle name="Hipervínculo" xfId="2369" builtinId="8" hidden="1"/>
    <cellStyle name="Hipervínculo" xfId="2371" builtinId="8" hidden="1"/>
    <cellStyle name="Hipervínculo" xfId="2373" builtinId="8" hidden="1"/>
    <cellStyle name="Hipervínculo" xfId="2375" builtinId="8" hidden="1"/>
    <cellStyle name="Hipervínculo" xfId="2377" builtinId="8" hidden="1"/>
    <cellStyle name="Hipervínculo" xfId="2379" builtinId="8" hidden="1"/>
    <cellStyle name="Hipervínculo" xfId="2381" builtinId="8" hidden="1"/>
    <cellStyle name="Hipervínculo" xfId="2383" builtinId="8" hidden="1"/>
    <cellStyle name="Hipervínculo" xfId="2385" builtinId="8" hidden="1"/>
    <cellStyle name="Hipervínculo" xfId="2387" builtinId="8" hidden="1"/>
    <cellStyle name="Hipervínculo" xfId="2389" builtinId="8" hidden="1"/>
    <cellStyle name="Hipervínculo" xfId="2391" builtinId="8" hidden="1"/>
    <cellStyle name="Hipervínculo" xfId="2393" builtinId="8" hidden="1"/>
    <cellStyle name="Hipervínculo" xfId="2395"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2" builtinId="9" hidden="1"/>
    <cellStyle name="Hipervínculo visitado" xfId="64" builtinId="9" hidden="1"/>
    <cellStyle name="Hipervínculo visitado" xfId="66" builtinId="9" hidden="1"/>
    <cellStyle name="Hipervínculo visitado" xfId="68" builtinId="9" hidden="1"/>
    <cellStyle name="Hipervínculo visitado" xfId="70" builtinId="9" hidden="1"/>
    <cellStyle name="Hipervínculo visitado" xfId="72" builtinId="9" hidden="1"/>
    <cellStyle name="Hipervínculo visitado" xfId="74" builtinId="9" hidden="1"/>
    <cellStyle name="Hipervínculo visitado" xfId="76" builtinId="9" hidden="1"/>
    <cellStyle name="Hipervínculo visitado" xfId="78" builtinId="9" hidden="1"/>
    <cellStyle name="Hipervínculo visitado" xfId="80" builtinId="9" hidden="1"/>
    <cellStyle name="Hipervínculo visitado" xfId="82" builtinId="9" hidden="1"/>
    <cellStyle name="Hipervínculo visitado" xfId="84" builtinId="9" hidden="1"/>
    <cellStyle name="Hipervínculo visitado" xfId="86" builtinId="9" hidden="1"/>
    <cellStyle name="Hipervínculo visitado" xfId="88" builtinId="9" hidden="1"/>
    <cellStyle name="Hipervínculo visitado" xfId="90" builtinId="9" hidden="1"/>
    <cellStyle name="Hipervínculo visitado" xfId="92" builtinId="9" hidden="1"/>
    <cellStyle name="Hipervínculo visitado" xfId="94" builtinId="9" hidden="1"/>
    <cellStyle name="Hipervínculo visitado" xfId="96" builtinId="9" hidden="1"/>
    <cellStyle name="Hipervínculo visitado" xfId="98" builtinId="9" hidden="1"/>
    <cellStyle name="Hipervínculo visitado" xfId="100" builtinId="9" hidden="1"/>
    <cellStyle name="Hipervínculo visitado" xfId="102" builtinId="9" hidden="1"/>
    <cellStyle name="Hipervínculo visitado" xfId="104" builtinId="9" hidden="1"/>
    <cellStyle name="Hipervínculo visitado" xfId="106" builtinId="9" hidden="1"/>
    <cellStyle name="Hipervínculo visitado" xfId="108" builtinId="9" hidden="1"/>
    <cellStyle name="Hipervínculo visitado" xfId="110" builtinId="9" hidden="1"/>
    <cellStyle name="Hipervínculo visitado" xfId="112" builtinId="9" hidden="1"/>
    <cellStyle name="Hipervínculo visitado" xfId="114" builtinId="9" hidden="1"/>
    <cellStyle name="Hipervínculo visitado" xfId="116" builtinId="9" hidden="1"/>
    <cellStyle name="Hipervínculo visitado" xfId="118" builtinId="9" hidden="1"/>
    <cellStyle name="Hipervínculo visitado" xfId="120" builtinId="9" hidden="1"/>
    <cellStyle name="Hipervínculo visitado" xfId="122" builtinId="9" hidden="1"/>
    <cellStyle name="Hipervínculo visitado" xfId="124" builtinId="9" hidden="1"/>
    <cellStyle name="Hipervínculo visitado" xfId="126" builtinId="9" hidden="1"/>
    <cellStyle name="Hipervínculo visitado" xfId="128" builtinId="9" hidden="1"/>
    <cellStyle name="Hipervínculo visitado" xfId="130" builtinId="9" hidden="1"/>
    <cellStyle name="Hipervínculo visitado" xfId="132" builtinId="9" hidden="1"/>
    <cellStyle name="Hipervínculo visitado" xfId="134" builtinId="9" hidden="1"/>
    <cellStyle name="Hipervínculo visitado" xfId="136" builtinId="9" hidden="1"/>
    <cellStyle name="Hipervínculo visitado" xfId="138" builtinId="9" hidden="1"/>
    <cellStyle name="Hipervínculo visitado" xfId="140" builtinId="9" hidden="1"/>
    <cellStyle name="Hipervínculo visitado" xfId="142" builtinId="9" hidden="1"/>
    <cellStyle name="Hipervínculo visitado" xfId="144" builtinId="9" hidden="1"/>
    <cellStyle name="Hipervínculo visitado" xfId="146" builtinId="9" hidden="1"/>
    <cellStyle name="Hipervínculo visitado" xfId="148" builtinId="9" hidden="1"/>
    <cellStyle name="Hipervínculo visitado" xfId="150" builtinId="9" hidden="1"/>
    <cellStyle name="Hipervínculo visitado" xfId="152" builtinId="9" hidden="1"/>
    <cellStyle name="Hipervínculo visitado" xfId="154" builtinId="9" hidden="1"/>
    <cellStyle name="Hipervínculo visitado" xfId="156" builtinId="9" hidden="1"/>
    <cellStyle name="Hipervínculo visitado" xfId="158" builtinId="9" hidden="1"/>
    <cellStyle name="Hipervínculo visitado" xfId="160" builtinId="9" hidden="1"/>
    <cellStyle name="Hipervínculo visitado" xfId="162" builtinId="9" hidden="1"/>
    <cellStyle name="Hipervínculo visitado" xfId="164" builtinId="9" hidden="1"/>
    <cellStyle name="Hipervínculo visitado" xfId="166" builtinId="9" hidden="1"/>
    <cellStyle name="Hipervínculo visitado" xfId="168" builtinId="9" hidden="1"/>
    <cellStyle name="Hipervínculo visitado" xfId="170" builtinId="9" hidden="1"/>
    <cellStyle name="Hipervínculo visitado" xfId="172" builtinId="9" hidden="1"/>
    <cellStyle name="Hipervínculo visitado" xfId="174" builtinId="9" hidden="1"/>
    <cellStyle name="Hipervínculo visitado" xfId="176" builtinId="9" hidden="1"/>
    <cellStyle name="Hipervínculo visitado" xfId="178" builtinId="9" hidden="1"/>
    <cellStyle name="Hipervínculo visitado" xfId="180" builtinId="9" hidden="1"/>
    <cellStyle name="Hipervínculo visitado" xfId="182" builtinId="9" hidden="1"/>
    <cellStyle name="Hipervínculo visitado" xfId="184" builtinId="9" hidden="1"/>
    <cellStyle name="Hipervínculo visitado" xfId="186" builtinId="9" hidden="1"/>
    <cellStyle name="Hipervínculo visitado" xfId="188" builtinId="9" hidden="1"/>
    <cellStyle name="Hipervínculo visitado" xfId="190" builtinId="9" hidden="1"/>
    <cellStyle name="Hipervínculo visitado" xfId="192" builtinId="9" hidden="1"/>
    <cellStyle name="Hipervínculo visitado" xfId="194" builtinId="9" hidden="1"/>
    <cellStyle name="Hipervínculo visitado" xfId="196" builtinId="9" hidden="1"/>
    <cellStyle name="Hipervínculo visitado" xfId="198" builtinId="9" hidden="1"/>
    <cellStyle name="Hipervínculo visitado" xfId="200" builtinId="9" hidden="1"/>
    <cellStyle name="Hipervínculo visitado" xfId="202" builtinId="9" hidden="1"/>
    <cellStyle name="Hipervínculo visitado" xfId="204" builtinId="9" hidden="1"/>
    <cellStyle name="Hipervínculo visitado" xfId="206" builtinId="9" hidden="1"/>
    <cellStyle name="Hipervínculo visitado" xfId="208" builtinId="9" hidden="1"/>
    <cellStyle name="Hipervínculo visitado" xfId="210" builtinId="9" hidden="1"/>
    <cellStyle name="Hipervínculo visitado" xfId="212" builtinId="9" hidden="1"/>
    <cellStyle name="Hipervínculo visitado" xfId="214" builtinId="9" hidden="1"/>
    <cellStyle name="Hipervínculo visitado" xfId="216" builtinId="9" hidden="1"/>
    <cellStyle name="Hipervínculo visitado" xfId="218" builtinId="9" hidden="1"/>
    <cellStyle name="Hipervínculo visitado" xfId="220" builtinId="9" hidden="1"/>
    <cellStyle name="Hipervínculo visitado" xfId="222" builtinId="9" hidden="1"/>
    <cellStyle name="Hipervínculo visitado" xfId="224" builtinId="9" hidden="1"/>
    <cellStyle name="Hipervínculo visitado" xfId="226" builtinId="9" hidden="1"/>
    <cellStyle name="Hipervínculo visitado" xfId="228" builtinId="9" hidden="1"/>
    <cellStyle name="Hipervínculo visitado" xfId="230" builtinId="9" hidden="1"/>
    <cellStyle name="Hipervínculo visitado" xfId="232" builtinId="9" hidden="1"/>
    <cellStyle name="Hipervínculo visitado" xfId="234" builtinId="9" hidden="1"/>
    <cellStyle name="Hipervínculo visitado" xfId="236" builtinId="9" hidden="1"/>
    <cellStyle name="Hipervínculo visitado" xfId="238" builtinId="9" hidden="1"/>
    <cellStyle name="Hipervínculo visitado" xfId="240" builtinId="9" hidden="1"/>
    <cellStyle name="Hipervínculo visitado" xfId="242" builtinId="9" hidden="1"/>
    <cellStyle name="Hipervínculo visitado" xfId="244" builtinId="9" hidden="1"/>
    <cellStyle name="Hipervínculo visitado" xfId="246" builtinId="9" hidden="1"/>
    <cellStyle name="Hipervínculo visitado" xfId="248" builtinId="9" hidden="1"/>
    <cellStyle name="Hipervínculo visitado" xfId="250" builtinId="9" hidden="1"/>
    <cellStyle name="Hipervínculo visitado" xfId="252" builtinId="9" hidden="1"/>
    <cellStyle name="Hipervínculo visitado" xfId="254" builtinId="9" hidden="1"/>
    <cellStyle name="Hipervínculo visitado" xfId="256" builtinId="9" hidden="1"/>
    <cellStyle name="Hipervínculo visitado" xfId="258" builtinId="9" hidden="1"/>
    <cellStyle name="Hipervínculo visitado" xfId="260" builtinId="9" hidden="1"/>
    <cellStyle name="Hipervínculo visitado" xfId="262" builtinId="9" hidden="1"/>
    <cellStyle name="Hipervínculo visitado" xfId="264" builtinId="9" hidden="1"/>
    <cellStyle name="Hipervínculo visitado" xfId="266" builtinId="9" hidden="1"/>
    <cellStyle name="Hipervínculo visitado" xfId="268" builtinId="9" hidden="1"/>
    <cellStyle name="Hipervínculo visitado" xfId="270" builtinId="9" hidden="1"/>
    <cellStyle name="Hipervínculo visitado" xfId="272" builtinId="9" hidden="1"/>
    <cellStyle name="Hipervínculo visitado" xfId="274" builtinId="9" hidden="1"/>
    <cellStyle name="Hipervínculo visitado" xfId="276" builtinId="9" hidden="1"/>
    <cellStyle name="Hipervínculo visitado" xfId="278" builtinId="9" hidden="1"/>
    <cellStyle name="Hipervínculo visitado" xfId="280" builtinId="9" hidden="1"/>
    <cellStyle name="Hipervínculo visitado" xfId="282" builtinId="9" hidden="1"/>
    <cellStyle name="Hipervínculo visitado" xfId="284" builtinId="9" hidden="1"/>
    <cellStyle name="Hipervínculo visitado" xfId="286" builtinId="9" hidden="1"/>
    <cellStyle name="Hipervínculo visitado" xfId="288" builtinId="9" hidden="1"/>
    <cellStyle name="Hipervínculo visitado" xfId="290" builtinId="9" hidden="1"/>
    <cellStyle name="Hipervínculo visitado" xfId="292" builtinId="9" hidden="1"/>
    <cellStyle name="Hipervínculo visitado" xfId="294" builtinId="9" hidden="1"/>
    <cellStyle name="Hipervínculo visitado" xfId="296" builtinId="9" hidden="1"/>
    <cellStyle name="Hipervínculo visitado" xfId="298" builtinId="9" hidden="1"/>
    <cellStyle name="Hipervínculo visitado" xfId="300" builtinId="9" hidden="1"/>
    <cellStyle name="Hipervínculo visitado" xfId="302" builtinId="9" hidden="1"/>
    <cellStyle name="Hipervínculo visitado" xfId="304" builtinId="9" hidden="1"/>
    <cellStyle name="Hipervínculo visitado" xfId="306" builtinId="9" hidden="1"/>
    <cellStyle name="Hipervínculo visitado" xfId="308" builtinId="9" hidden="1"/>
    <cellStyle name="Hipervínculo visitado" xfId="310" builtinId="9" hidden="1"/>
    <cellStyle name="Hipervínculo visitado" xfId="312" builtinId="9" hidden="1"/>
    <cellStyle name="Hipervínculo visitado" xfId="314" builtinId="9" hidden="1"/>
    <cellStyle name="Hipervínculo visitado" xfId="316" builtinId="9" hidden="1"/>
    <cellStyle name="Hipervínculo visitado" xfId="318" builtinId="9" hidden="1"/>
    <cellStyle name="Hipervínculo visitado" xfId="320" builtinId="9" hidden="1"/>
    <cellStyle name="Hipervínculo visitado" xfId="322" builtinId="9" hidden="1"/>
    <cellStyle name="Hipervínculo visitado" xfId="324" builtinId="9" hidden="1"/>
    <cellStyle name="Hipervínculo visitado" xfId="326" builtinId="9" hidden="1"/>
    <cellStyle name="Hipervínculo visitado" xfId="328" builtinId="9" hidden="1"/>
    <cellStyle name="Hipervínculo visitado" xfId="330" builtinId="9" hidden="1"/>
    <cellStyle name="Hipervínculo visitado" xfId="332" builtinId="9" hidden="1"/>
    <cellStyle name="Hipervínculo visitado" xfId="334" builtinId="9" hidden="1"/>
    <cellStyle name="Hipervínculo visitado" xfId="336" builtinId="9" hidden="1"/>
    <cellStyle name="Hipervínculo visitado" xfId="338" builtinId="9" hidden="1"/>
    <cellStyle name="Hipervínculo visitado" xfId="340" builtinId="9" hidden="1"/>
    <cellStyle name="Hipervínculo visitado" xfId="342" builtinId="9" hidden="1"/>
    <cellStyle name="Hipervínculo visitado" xfId="344" builtinId="9" hidden="1"/>
    <cellStyle name="Hipervínculo visitado" xfId="346" builtinId="9" hidden="1"/>
    <cellStyle name="Hipervínculo visitado" xfId="348" builtinId="9" hidden="1"/>
    <cellStyle name="Hipervínculo visitado" xfId="350" builtinId="9" hidden="1"/>
    <cellStyle name="Hipervínculo visitado" xfId="352" builtinId="9" hidden="1"/>
    <cellStyle name="Hipervínculo visitado" xfId="354" builtinId="9" hidden="1"/>
    <cellStyle name="Hipervínculo visitado" xfId="356" builtinId="9" hidden="1"/>
    <cellStyle name="Hipervínculo visitado" xfId="358" builtinId="9" hidden="1"/>
    <cellStyle name="Hipervínculo visitado" xfId="360" builtinId="9" hidden="1"/>
    <cellStyle name="Hipervínculo visitado" xfId="362" builtinId="9" hidden="1"/>
    <cellStyle name="Hipervínculo visitado" xfId="364" builtinId="9" hidden="1"/>
    <cellStyle name="Hipervínculo visitado" xfId="366" builtinId="9" hidden="1"/>
    <cellStyle name="Hipervínculo visitado" xfId="368" builtinId="9" hidden="1"/>
    <cellStyle name="Hipervínculo visitado" xfId="370" builtinId="9" hidden="1"/>
    <cellStyle name="Hipervínculo visitado" xfId="372" builtinId="9" hidden="1"/>
    <cellStyle name="Hipervínculo visitado" xfId="374" builtinId="9" hidden="1"/>
    <cellStyle name="Hipervínculo visitado" xfId="376" builtinId="9" hidden="1"/>
    <cellStyle name="Hipervínculo visitado" xfId="378" builtinId="9" hidden="1"/>
    <cellStyle name="Hipervínculo visitado" xfId="380" builtinId="9" hidden="1"/>
    <cellStyle name="Hipervínculo visitado" xfId="382" builtinId="9" hidden="1"/>
    <cellStyle name="Hipervínculo visitado" xfId="384" builtinId="9" hidden="1"/>
    <cellStyle name="Hipervínculo visitado" xfId="386" builtinId="9" hidden="1"/>
    <cellStyle name="Hipervínculo visitado" xfId="388" builtinId="9" hidden="1"/>
    <cellStyle name="Hipervínculo visitado" xfId="390" builtinId="9" hidden="1"/>
    <cellStyle name="Hipervínculo visitado" xfId="392" builtinId="9" hidden="1"/>
    <cellStyle name="Hipervínculo visitado" xfId="394" builtinId="9" hidden="1"/>
    <cellStyle name="Hipervínculo visitado" xfId="396" builtinId="9" hidden="1"/>
    <cellStyle name="Hipervínculo visitado" xfId="398" builtinId="9" hidden="1"/>
    <cellStyle name="Hipervínculo visitado" xfId="400" builtinId="9" hidden="1"/>
    <cellStyle name="Hipervínculo visitado" xfId="402" builtinId="9" hidden="1"/>
    <cellStyle name="Hipervínculo visitado" xfId="404" builtinId="9" hidden="1"/>
    <cellStyle name="Hipervínculo visitado" xfId="406" builtinId="9" hidden="1"/>
    <cellStyle name="Hipervínculo visitado" xfId="408" builtinId="9" hidden="1"/>
    <cellStyle name="Hipervínculo visitado" xfId="410" builtinId="9" hidden="1"/>
    <cellStyle name="Hipervínculo visitado" xfId="412" builtinId="9" hidden="1"/>
    <cellStyle name="Hipervínculo visitado" xfId="414" builtinId="9" hidden="1"/>
    <cellStyle name="Hipervínculo visitado" xfId="416" builtinId="9" hidden="1"/>
    <cellStyle name="Hipervínculo visitado" xfId="418" builtinId="9" hidden="1"/>
    <cellStyle name="Hipervínculo visitado" xfId="420" builtinId="9" hidden="1"/>
    <cellStyle name="Hipervínculo visitado" xfId="422" builtinId="9" hidden="1"/>
    <cellStyle name="Hipervínculo visitado" xfId="424" builtinId="9" hidden="1"/>
    <cellStyle name="Hipervínculo visitado" xfId="426" builtinId="9" hidden="1"/>
    <cellStyle name="Hipervínculo visitado" xfId="428" builtinId="9" hidden="1"/>
    <cellStyle name="Hipervínculo visitado" xfId="430" builtinId="9" hidden="1"/>
    <cellStyle name="Hipervínculo visitado" xfId="432" builtinId="9" hidden="1"/>
    <cellStyle name="Hipervínculo visitado" xfId="434" builtinId="9" hidden="1"/>
    <cellStyle name="Hipervínculo visitado" xfId="436" builtinId="9" hidden="1"/>
    <cellStyle name="Hipervínculo visitado" xfId="438" builtinId="9" hidden="1"/>
    <cellStyle name="Hipervínculo visitado" xfId="440" builtinId="9" hidden="1"/>
    <cellStyle name="Hipervínculo visitado" xfId="442" builtinId="9" hidden="1"/>
    <cellStyle name="Hipervínculo visitado" xfId="444" builtinId="9" hidden="1"/>
    <cellStyle name="Hipervínculo visitado" xfId="446" builtinId="9" hidden="1"/>
    <cellStyle name="Hipervínculo visitado" xfId="448" builtinId="9" hidden="1"/>
    <cellStyle name="Hipervínculo visitado" xfId="450" builtinId="9" hidden="1"/>
    <cellStyle name="Hipervínculo visitado" xfId="452" builtinId="9" hidden="1"/>
    <cellStyle name="Hipervínculo visitado" xfId="454" builtinId="9" hidden="1"/>
    <cellStyle name="Hipervínculo visitado" xfId="456" builtinId="9" hidden="1"/>
    <cellStyle name="Hipervínculo visitado" xfId="458" builtinId="9" hidden="1"/>
    <cellStyle name="Hipervínculo visitado" xfId="460" builtinId="9" hidden="1"/>
    <cellStyle name="Hipervínculo visitado" xfId="462" builtinId="9" hidden="1"/>
    <cellStyle name="Hipervínculo visitado" xfId="464" builtinId="9" hidden="1"/>
    <cellStyle name="Hipervínculo visitado" xfId="466" builtinId="9" hidden="1"/>
    <cellStyle name="Hipervínculo visitado" xfId="468" builtinId="9" hidden="1"/>
    <cellStyle name="Hipervínculo visitado" xfId="470" builtinId="9" hidden="1"/>
    <cellStyle name="Hipervínculo visitado" xfId="472" builtinId="9" hidden="1"/>
    <cellStyle name="Hipervínculo visitado" xfId="474" builtinId="9" hidden="1"/>
    <cellStyle name="Hipervínculo visitado" xfId="476" builtinId="9" hidden="1"/>
    <cellStyle name="Hipervínculo visitado" xfId="478" builtinId="9" hidden="1"/>
    <cellStyle name="Hipervínculo visitado" xfId="480" builtinId="9" hidden="1"/>
    <cellStyle name="Hipervínculo visitado" xfId="482" builtinId="9" hidden="1"/>
    <cellStyle name="Hipervínculo visitado" xfId="484" builtinId="9" hidden="1"/>
    <cellStyle name="Hipervínculo visitado" xfId="486" builtinId="9" hidden="1"/>
    <cellStyle name="Hipervínculo visitado" xfId="488" builtinId="9" hidden="1"/>
    <cellStyle name="Hipervínculo visitado" xfId="490" builtinId="9" hidden="1"/>
    <cellStyle name="Hipervínculo visitado" xfId="492" builtinId="9" hidden="1"/>
    <cellStyle name="Hipervínculo visitado" xfId="494" builtinId="9" hidden="1"/>
    <cellStyle name="Hipervínculo visitado" xfId="496" builtinId="9" hidden="1"/>
    <cellStyle name="Hipervínculo visitado" xfId="498" builtinId="9" hidden="1"/>
    <cellStyle name="Hipervínculo visitado" xfId="500" builtinId="9" hidden="1"/>
    <cellStyle name="Hipervínculo visitado" xfId="502" builtinId="9" hidden="1"/>
    <cellStyle name="Hipervínculo visitado" xfId="504" builtinId="9" hidden="1"/>
    <cellStyle name="Hipervínculo visitado" xfId="506" builtinId="9" hidden="1"/>
    <cellStyle name="Hipervínculo visitado" xfId="508" builtinId="9" hidden="1"/>
    <cellStyle name="Hipervínculo visitado" xfId="510" builtinId="9" hidden="1"/>
    <cellStyle name="Hipervínculo visitado" xfId="512" builtinId="9" hidden="1"/>
    <cellStyle name="Hipervínculo visitado" xfId="514" builtinId="9" hidden="1"/>
    <cellStyle name="Hipervínculo visitado" xfId="516" builtinId="9" hidden="1"/>
    <cellStyle name="Hipervínculo visitado" xfId="518" builtinId="9" hidden="1"/>
    <cellStyle name="Hipervínculo visitado" xfId="520" builtinId="9" hidden="1"/>
    <cellStyle name="Hipervínculo visitado" xfId="522" builtinId="9" hidden="1"/>
    <cellStyle name="Hipervínculo visitado" xfId="524" builtinId="9" hidden="1"/>
    <cellStyle name="Hipervínculo visitado" xfId="526" builtinId="9" hidden="1"/>
    <cellStyle name="Hipervínculo visitado" xfId="528" builtinId="9" hidden="1"/>
    <cellStyle name="Hipervínculo visitado" xfId="530" builtinId="9" hidden="1"/>
    <cellStyle name="Hipervínculo visitado" xfId="532" builtinId="9" hidden="1"/>
    <cellStyle name="Hipervínculo visitado" xfId="534" builtinId="9" hidden="1"/>
    <cellStyle name="Hipervínculo visitado" xfId="536" builtinId="9" hidden="1"/>
    <cellStyle name="Hipervínculo visitado" xfId="538" builtinId="9" hidden="1"/>
    <cellStyle name="Hipervínculo visitado" xfId="540" builtinId="9" hidden="1"/>
    <cellStyle name="Hipervínculo visitado" xfId="542" builtinId="9" hidden="1"/>
    <cellStyle name="Hipervínculo visitado" xfId="544" builtinId="9" hidden="1"/>
    <cellStyle name="Hipervínculo visitado" xfId="546" builtinId="9" hidden="1"/>
    <cellStyle name="Hipervínculo visitado" xfId="548" builtinId="9" hidden="1"/>
    <cellStyle name="Hipervínculo visitado" xfId="550" builtinId="9" hidden="1"/>
    <cellStyle name="Hipervínculo visitado" xfId="552" builtinId="9" hidden="1"/>
    <cellStyle name="Hipervínculo visitado" xfId="554" builtinId="9" hidden="1"/>
    <cellStyle name="Hipervínculo visitado" xfId="556" builtinId="9" hidden="1"/>
    <cellStyle name="Hipervínculo visitado" xfId="558" builtinId="9" hidden="1"/>
    <cellStyle name="Hipervínculo visitado" xfId="560" builtinId="9" hidden="1"/>
    <cellStyle name="Hipervínculo visitado" xfId="562" builtinId="9" hidden="1"/>
    <cellStyle name="Hipervínculo visitado" xfId="564" builtinId="9" hidden="1"/>
    <cellStyle name="Hipervínculo visitado" xfId="566" builtinId="9" hidden="1"/>
    <cellStyle name="Hipervínculo visitado" xfId="568" builtinId="9" hidden="1"/>
    <cellStyle name="Hipervínculo visitado" xfId="570" builtinId="9" hidden="1"/>
    <cellStyle name="Hipervínculo visitado" xfId="572" builtinId="9" hidden="1"/>
    <cellStyle name="Hipervínculo visitado" xfId="574" builtinId="9" hidden="1"/>
    <cellStyle name="Hipervínculo visitado" xfId="576" builtinId="9" hidden="1"/>
    <cellStyle name="Hipervínculo visitado" xfId="578" builtinId="9" hidden="1"/>
    <cellStyle name="Hipervínculo visitado" xfId="580" builtinId="9" hidden="1"/>
    <cellStyle name="Hipervínculo visitado" xfId="582" builtinId="9" hidden="1"/>
    <cellStyle name="Hipervínculo visitado" xfId="584" builtinId="9" hidden="1"/>
    <cellStyle name="Hipervínculo visitado" xfId="586" builtinId="9" hidden="1"/>
    <cellStyle name="Hipervínculo visitado" xfId="588" builtinId="9" hidden="1"/>
    <cellStyle name="Hipervínculo visitado" xfId="590" builtinId="9" hidden="1"/>
    <cellStyle name="Hipervínculo visitado" xfId="592" builtinId="9" hidden="1"/>
    <cellStyle name="Hipervínculo visitado" xfId="594" builtinId="9" hidden="1"/>
    <cellStyle name="Hipervínculo visitado" xfId="596" builtinId="9" hidden="1"/>
    <cellStyle name="Hipervínculo visitado" xfId="598" builtinId="9" hidden="1"/>
    <cellStyle name="Hipervínculo visitado" xfId="600" builtinId="9" hidden="1"/>
    <cellStyle name="Hipervínculo visitado" xfId="602" builtinId="9" hidden="1"/>
    <cellStyle name="Hipervínculo visitado" xfId="604" builtinId="9" hidden="1"/>
    <cellStyle name="Hipervínculo visitado" xfId="606" builtinId="9" hidden="1"/>
    <cellStyle name="Hipervínculo visitado" xfId="608" builtinId="9" hidden="1"/>
    <cellStyle name="Hipervínculo visitado" xfId="610" builtinId="9" hidden="1"/>
    <cellStyle name="Hipervínculo visitado" xfId="612" builtinId="9" hidden="1"/>
    <cellStyle name="Hipervínculo visitado" xfId="614" builtinId="9" hidden="1"/>
    <cellStyle name="Hipervínculo visitado" xfId="616" builtinId="9" hidden="1"/>
    <cellStyle name="Hipervínculo visitado" xfId="618" builtinId="9" hidden="1"/>
    <cellStyle name="Hipervínculo visitado" xfId="620" builtinId="9" hidden="1"/>
    <cellStyle name="Hipervínculo visitado" xfId="622" builtinId="9" hidden="1"/>
    <cellStyle name="Hipervínculo visitado" xfId="624" builtinId="9" hidden="1"/>
    <cellStyle name="Hipervínculo visitado" xfId="626" builtinId="9" hidden="1"/>
    <cellStyle name="Hipervínculo visitado" xfId="628" builtinId="9" hidden="1"/>
    <cellStyle name="Hipervínculo visitado" xfId="630" builtinId="9" hidden="1"/>
    <cellStyle name="Hipervínculo visitado" xfId="632" builtinId="9" hidden="1"/>
    <cellStyle name="Hipervínculo visitado" xfId="634" builtinId="9" hidden="1"/>
    <cellStyle name="Hipervínculo visitado" xfId="636" builtinId="9" hidden="1"/>
    <cellStyle name="Hipervínculo visitado" xfId="638" builtinId="9" hidden="1"/>
    <cellStyle name="Hipervínculo visitado" xfId="640" builtinId="9" hidden="1"/>
    <cellStyle name="Hipervínculo visitado" xfId="642" builtinId="9" hidden="1"/>
    <cellStyle name="Hipervínculo visitado" xfId="644" builtinId="9" hidden="1"/>
    <cellStyle name="Hipervínculo visitado" xfId="646" builtinId="9" hidden="1"/>
    <cellStyle name="Hipervínculo visitado" xfId="648" builtinId="9" hidden="1"/>
    <cellStyle name="Hipervínculo visitado" xfId="650" builtinId="9" hidden="1"/>
    <cellStyle name="Hipervínculo visitado" xfId="652" builtinId="9" hidden="1"/>
    <cellStyle name="Hipervínculo visitado" xfId="654" builtinId="9" hidden="1"/>
    <cellStyle name="Hipervínculo visitado" xfId="656" builtinId="9" hidden="1"/>
    <cellStyle name="Hipervínculo visitado" xfId="658" builtinId="9" hidden="1"/>
    <cellStyle name="Hipervínculo visitado" xfId="660" builtinId="9" hidden="1"/>
    <cellStyle name="Hipervínculo visitado" xfId="662" builtinId="9" hidden="1"/>
    <cellStyle name="Hipervínculo visitado" xfId="664" builtinId="9" hidden="1"/>
    <cellStyle name="Hipervínculo visitado" xfId="666" builtinId="9" hidden="1"/>
    <cellStyle name="Hipervínculo visitado" xfId="668" builtinId="9" hidden="1"/>
    <cellStyle name="Hipervínculo visitado" xfId="670" builtinId="9" hidden="1"/>
    <cellStyle name="Hipervínculo visitado" xfId="672" builtinId="9" hidden="1"/>
    <cellStyle name="Hipervínculo visitado" xfId="674" builtinId="9" hidden="1"/>
    <cellStyle name="Hipervínculo visitado" xfId="676" builtinId="9" hidden="1"/>
    <cellStyle name="Hipervínculo visitado" xfId="678" builtinId="9" hidden="1"/>
    <cellStyle name="Hipervínculo visitado" xfId="680" builtinId="9" hidden="1"/>
    <cellStyle name="Hipervínculo visitado" xfId="682" builtinId="9" hidden="1"/>
    <cellStyle name="Hipervínculo visitado" xfId="684" builtinId="9" hidden="1"/>
    <cellStyle name="Hipervínculo visitado" xfId="686" builtinId="9" hidden="1"/>
    <cellStyle name="Hipervínculo visitado" xfId="688" builtinId="9" hidden="1"/>
    <cellStyle name="Hipervínculo visitado" xfId="690" builtinId="9" hidden="1"/>
    <cellStyle name="Hipervínculo visitado" xfId="692" builtinId="9" hidden="1"/>
    <cellStyle name="Hipervínculo visitado" xfId="694" builtinId="9" hidden="1"/>
    <cellStyle name="Hipervínculo visitado" xfId="696" builtinId="9" hidden="1"/>
    <cellStyle name="Hipervínculo visitado" xfId="698" builtinId="9" hidden="1"/>
    <cellStyle name="Hipervínculo visitado" xfId="700" builtinId="9" hidden="1"/>
    <cellStyle name="Hipervínculo visitado" xfId="702" builtinId="9" hidden="1"/>
    <cellStyle name="Hipervínculo visitado" xfId="704" builtinId="9" hidden="1"/>
    <cellStyle name="Hipervínculo visitado" xfId="706" builtinId="9" hidden="1"/>
    <cellStyle name="Hipervínculo visitado" xfId="708" builtinId="9" hidden="1"/>
    <cellStyle name="Hipervínculo visitado" xfId="710" builtinId="9" hidden="1"/>
    <cellStyle name="Hipervínculo visitado" xfId="712" builtinId="9" hidden="1"/>
    <cellStyle name="Hipervínculo visitado" xfId="714" builtinId="9" hidden="1"/>
    <cellStyle name="Hipervínculo visitado" xfId="716" builtinId="9" hidden="1"/>
    <cellStyle name="Hipervínculo visitado" xfId="718" builtinId="9" hidden="1"/>
    <cellStyle name="Hipervínculo visitado" xfId="720" builtinId="9" hidden="1"/>
    <cellStyle name="Hipervínculo visitado" xfId="722" builtinId="9" hidden="1"/>
    <cellStyle name="Hipervínculo visitado" xfId="724" builtinId="9" hidden="1"/>
    <cellStyle name="Hipervínculo visitado" xfId="726" builtinId="9" hidden="1"/>
    <cellStyle name="Hipervínculo visitado" xfId="728" builtinId="9" hidden="1"/>
    <cellStyle name="Hipervínculo visitado" xfId="730" builtinId="9" hidden="1"/>
    <cellStyle name="Hipervínculo visitado" xfId="732" builtinId="9" hidden="1"/>
    <cellStyle name="Hipervínculo visitado" xfId="734" builtinId="9" hidden="1"/>
    <cellStyle name="Hipervínculo visitado" xfId="736" builtinId="9" hidden="1"/>
    <cellStyle name="Hipervínculo visitado" xfId="738" builtinId="9" hidden="1"/>
    <cellStyle name="Hipervínculo visitado" xfId="740" builtinId="9" hidden="1"/>
    <cellStyle name="Hipervínculo visitado" xfId="742" builtinId="9" hidden="1"/>
    <cellStyle name="Hipervínculo visitado" xfId="744" builtinId="9" hidden="1"/>
    <cellStyle name="Hipervínculo visitado" xfId="746" builtinId="9" hidden="1"/>
    <cellStyle name="Hipervínculo visitado" xfId="748" builtinId="9" hidden="1"/>
    <cellStyle name="Hipervínculo visitado" xfId="750" builtinId="9" hidden="1"/>
    <cellStyle name="Hipervínculo visitado" xfId="752" builtinId="9" hidden="1"/>
    <cellStyle name="Hipervínculo visitado" xfId="754" builtinId="9" hidden="1"/>
    <cellStyle name="Hipervínculo visitado" xfId="756" builtinId="9" hidden="1"/>
    <cellStyle name="Hipervínculo visitado" xfId="758" builtinId="9" hidden="1"/>
    <cellStyle name="Hipervínculo visitado" xfId="760" builtinId="9" hidden="1"/>
    <cellStyle name="Hipervínculo visitado" xfId="762" builtinId="9" hidden="1"/>
    <cellStyle name="Hipervínculo visitado" xfId="764" builtinId="9" hidden="1"/>
    <cellStyle name="Hipervínculo visitado" xfId="766" builtinId="9" hidden="1"/>
    <cellStyle name="Hipervínculo visitado" xfId="768" builtinId="9" hidden="1"/>
    <cellStyle name="Hipervínculo visitado" xfId="770" builtinId="9" hidden="1"/>
    <cellStyle name="Hipervínculo visitado" xfId="772" builtinId="9" hidden="1"/>
    <cellStyle name="Hipervínculo visitado" xfId="774" builtinId="9" hidden="1"/>
    <cellStyle name="Hipervínculo visitado" xfId="776" builtinId="9" hidden="1"/>
    <cellStyle name="Hipervínculo visitado" xfId="778" builtinId="9" hidden="1"/>
    <cellStyle name="Hipervínculo visitado" xfId="780" builtinId="9" hidden="1"/>
    <cellStyle name="Hipervínculo visitado" xfId="782" builtinId="9" hidden="1"/>
    <cellStyle name="Hipervínculo visitado" xfId="784" builtinId="9" hidden="1"/>
    <cellStyle name="Hipervínculo visitado" xfId="786" builtinId="9" hidden="1"/>
    <cellStyle name="Hipervínculo visitado" xfId="788" builtinId="9" hidden="1"/>
    <cellStyle name="Hipervínculo visitado" xfId="790" builtinId="9" hidden="1"/>
    <cellStyle name="Hipervínculo visitado" xfId="792" builtinId="9" hidden="1"/>
    <cellStyle name="Hipervínculo visitado" xfId="794" builtinId="9" hidden="1"/>
    <cellStyle name="Hipervínculo visitado" xfId="796" builtinId="9" hidden="1"/>
    <cellStyle name="Hipervínculo visitado" xfId="798" builtinId="9" hidden="1"/>
    <cellStyle name="Hipervínculo visitado" xfId="800" builtinId="9" hidden="1"/>
    <cellStyle name="Hipervínculo visitado" xfId="802" builtinId="9" hidden="1"/>
    <cellStyle name="Hipervínculo visitado" xfId="804" builtinId="9" hidden="1"/>
    <cellStyle name="Hipervínculo visitado" xfId="806" builtinId="9" hidden="1"/>
    <cellStyle name="Hipervínculo visitado" xfId="808" builtinId="9" hidden="1"/>
    <cellStyle name="Hipervínculo visitado" xfId="810" builtinId="9" hidden="1"/>
    <cellStyle name="Hipervínculo visitado" xfId="812" builtinId="9" hidden="1"/>
    <cellStyle name="Hipervínculo visitado" xfId="814" builtinId="9" hidden="1"/>
    <cellStyle name="Hipervínculo visitado" xfId="816" builtinId="9" hidden="1"/>
    <cellStyle name="Hipervínculo visitado" xfId="818" builtinId="9" hidden="1"/>
    <cellStyle name="Hipervínculo visitado" xfId="820" builtinId="9" hidden="1"/>
    <cellStyle name="Hipervínculo visitado" xfId="822" builtinId="9" hidden="1"/>
    <cellStyle name="Hipervínculo visitado" xfId="824" builtinId="9" hidden="1"/>
    <cellStyle name="Hipervínculo visitado" xfId="826" builtinId="9" hidden="1"/>
    <cellStyle name="Hipervínculo visitado" xfId="828" builtinId="9" hidden="1"/>
    <cellStyle name="Hipervínculo visitado" xfId="830" builtinId="9" hidden="1"/>
    <cellStyle name="Hipervínculo visitado" xfId="832" builtinId="9" hidden="1"/>
    <cellStyle name="Hipervínculo visitado" xfId="834" builtinId="9" hidden="1"/>
    <cellStyle name="Hipervínculo visitado" xfId="836" builtinId="9" hidden="1"/>
    <cellStyle name="Hipervínculo visitado" xfId="838" builtinId="9" hidden="1"/>
    <cellStyle name="Hipervínculo visitado" xfId="840" builtinId="9" hidden="1"/>
    <cellStyle name="Hipervínculo visitado" xfId="842" builtinId="9" hidden="1"/>
    <cellStyle name="Hipervínculo visitado" xfId="844" builtinId="9" hidden="1"/>
    <cellStyle name="Hipervínculo visitado" xfId="846" builtinId="9" hidden="1"/>
    <cellStyle name="Hipervínculo visitado" xfId="848" builtinId="9" hidden="1"/>
    <cellStyle name="Hipervínculo visitado" xfId="850" builtinId="9" hidden="1"/>
    <cellStyle name="Hipervínculo visitado" xfId="852" builtinId="9" hidden="1"/>
    <cellStyle name="Hipervínculo visitado" xfId="854" builtinId="9" hidden="1"/>
    <cellStyle name="Hipervínculo visitado" xfId="856" builtinId="9" hidden="1"/>
    <cellStyle name="Hipervínculo visitado" xfId="858" builtinId="9" hidden="1"/>
    <cellStyle name="Hipervínculo visitado" xfId="860" builtinId="9" hidden="1"/>
    <cellStyle name="Hipervínculo visitado" xfId="862" builtinId="9" hidden="1"/>
    <cellStyle name="Hipervínculo visitado" xfId="864" builtinId="9" hidden="1"/>
    <cellStyle name="Hipervínculo visitado" xfId="866" builtinId="9" hidden="1"/>
    <cellStyle name="Hipervínculo visitado" xfId="868" builtinId="9" hidden="1"/>
    <cellStyle name="Hipervínculo visitado" xfId="870" builtinId="9" hidden="1"/>
    <cellStyle name="Hipervínculo visitado" xfId="872" builtinId="9" hidden="1"/>
    <cellStyle name="Hipervínculo visitado" xfId="874" builtinId="9" hidden="1"/>
    <cellStyle name="Hipervínculo visitado" xfId="876" builtinId="9" hidden="1"/>
    <cellStyle name="Hipervínculo visitado" xfId="878" builtinId="9" hidden="1"/>
    <cellStyle name="Hipervínculo visitado" xfId="880" builtinId="9" hidden="1"/>
    <cellStyle name="Hipervínculo visitado" xfId="882" builtinId="9" hidden="1"/>
    <cellStyle name="Hipervínculo visitado" xfId="884" builtinId="9" hidden="1"/>
    <cellStyle name="Hipervínculo visitado" xfId="886" builtinId="9" hidden="1"/>
    <cellStyle name="Hipervínculo visitado" xfId="888" builtinId="9" hidden="1"/>
    <cellStyle name="Hipervínculo visitado" xfId="890" builtinId="9" hidden="1"/>
    <cellStyle name="Hipervínculo visitado" xfId="892" builtinId="9" hidden="1"/>
    <cellStyle name="Hipervínculo visitado" xfId="894" builtinId="9" hidden="1"/>
    <cellStyle name="Hipervínculo visitado" xfId="896" builtinId="9" hidden="1"/>
    <cellStyle name="Hipervínculo visitado" xfId="898" builtinId="9" hidden="1"/>
    <cellStyle name="Hipervínculo visitado" xfId="900" builtinId="9" hidden="1"/>
    <cellStyle name="Hipervínculo visitado" xfId="902" builtinId="9" hidden="1"/>
    <cellStyle name="Hipervínculo visitado" xfId="904" builtinId="9" hidden="1"/>
    <cellStyle name="Hipervínculo visitado" xfId="906" builtinId="9" hidden="1"/>
    <cellStyle name="Hipervínculo visitado" xfId="908" builtinId="9" hidden="1"/>
    <cellStyle name="Hipervínculo visitado" xfId="910" builtinId="9" hidden="1"/>
    <cellStyle name="Hipervínculo visitado" xfId="912" builtinId="9" hidden="1"/>
    <cellStyle name="Hipervínculo visitado" xfId="914" builtinId="9" hidden="1"/>
    <cellStyle name="Hipervínculo visitado" xfId="916" builtinId="9" hidden="1"/>
    <cellStyle name="Hipervínculo visitado" xfId="918" builtinId="9" hidden="1"/>
    <cellStyle name="Hipervínculo visitado" xfId="920" builtinId="9" hidden="1"/>
    <cellStyle name="Hipervínculo visitado" xfId="922" builtinId="9" hidden="1"/>
    <cellStyle name="Hipervínculo visitado" xfId="924" builtinId="9" hidden="1"/>
    <cellStyle name="Hipervínculo visitado" xfId="926" builtinId="9" hidden="1"/>
    <cellStyle name="Hipervínculo visitado" xfId="928" builtinId="9" hidden="1"/>
    <cellStyle name="Hipervínculo visitado" xfId="930" builtinId="9" hidden="1"/>
    <cellStyle name="Hipervínculo visitado" xfId="932" builtinId="9" hidden="1"/>
    <cellStyle name="Hipervínculo visitado" xfId="934" builtinId="9" hidden="1"/>
    <cellStyle name="Hipervínculo visitado" xfId="936" builtinId="9" hidden="1"/>
    <cellStyle name="Hipervínculo visitado" xfId="938" builtinId="9" hidden="1"/>
    <cellStyle name="Hipervínculo visitado" xfId="940" builtinId="9" hidden="1"/>
    <cellStyle name="Hipervínculo visitado" xfId="942" builtinId="9" hidden="1"/>
    <cellStyle name="Hipervínculo visitado" xfId="944" builtinId="9" hidden="1"/>
    <cellStyle name="Hipervínculo visitado" xfId="946" builtinId="9" hidden="1"/>
    <cellStyle name="Hipervínculo visitado" xfId="948" builtinId="9" hidden="1"/>
    <cellStyle name="Hipervínculo visitado" xfId="950" builtinId="9" hidden="1"/>
    <cellStyle name="Hipervínculo visitado" xfId="952" builtinId="9" hidden="1"/>
    <cellStyle name="Hipervínculo visitado" xfId="954" builtinId="9" hidden="1"/>
    <cellStyle name="Hipervínculo visitado" xfId="956" builtinId="9" hidden="1"/>
    <cellStyle name="Hipervínculo visitado" xfId="958" builtinId="9" hidden="1"/>
    <cellStyle name="Hipervínculo visitado" xfId="960" builtinId="9" hidden="1"/>
    <cellStyle name="Hipervínculo visitado" xfId="962" builtinId="9" hidden="1"/>
    <cellStyle name="Hipervínculo visitado" xfId="964" builtinId="9" hidden="1"/>
    <cellStyle name="Hipervínculo visitado" xfId="966" builtinId="9" hidden="1"/>
    <cellStyle name="Hipervínculo visitado" xfId="968" builtinId="9" hidden="1"/>
    <cellStyle name="Hipervínculo visitado" xfId="970" builtinId="9" hidden="1"/>
    <cellStyle name="Hipervínculo visitado" xfId="972" builtinId="9" hidden="1"/>
    <cellStyle name="Hipervínculo visitado" xfId="974" builtinId="9" hidden="1"/>
    <cellStyle name="Hipervínculo visitado" xfId="976" builtinId="9" hidden="1"/>
    <cellStyle name="Hipervínculo visitado" xfId="978" builtinId="9" hidden="1"/>
    <cellStyle name="Hipervínculo visitado" xfId="980" builtinId="9" hidden="1"/>
    <cellStyle name="Hipervínculo visitado" xfId="982" builtinId="9" hidden="1"/>
    <cellStyle name="Hipervínculo visitado" xfId="984" builtinId="9" hidden="1"/>
    <cellStyle name="Hipervínculo visitado" xfId="986" builtinId="9" hidden="1"/>
    <cellStyle name="Hipervínculo visitado" xfId="988" builtinId="9" hidden="1"/>
    <cellStyle name="Hipervínculo visitado" xfId="990" builtinId="9" hidden="1"/>
    <cellStyle name="Hipervínculo visitado" xfId="992" builtinId="9" hidden="1"/>
    <cellStyle name="Hipervínculo visitado" xfId="994" builtinId="9" hidden="1"/>
    <cellStyle name="Hipervínculo visitado" xfId="996" builtinId="9" hidden="1"/>
    <cellStyle name="Hipervínculo visitado" xfId="998" builtinId="9" hidden="1"/>
    <cellStyle name="Hipervínculo visitado" xfId="1000" builtinId="9" hidden="1"/>
    <cellStyle name="Hipervínculo visitado" xfId="1002" builtinId="9" hidden="1"/>
    <cellStyle name="Hipervínculo visitado" xfId="1004" builtinId="9" hidden="1"/>
    <cellStyle name="Hipervínculo visitado" xfId="1006" builtinId="9" hidden="1"/>
    <cellStyle name="Hipervínculo visitado" xfId="1008" builtinId="9" hidden="1"/>
    <cellStyle name="Hipervínculo visitado" xfId="1010" builtinId="9" hidden="1"/>
    <cellStyle name="Hipervínculo visitado" xfId="1012" builtinId="9" hidden="1"/>
    <cellStyle name="Hipervínculo visitado" xfId="1014" builtinId="9" hidden="1"/>
    <cellStyle name="Hipervínculo visitado" xfId="1016" builtinId="9" hidden="1"/>
    <cellStyle name="Hipervínculo visitado" xfId="1018" builtinId="9" hidden="1"/>
    <cellStyle name="Hipervínculo visitado" xfId="1020" builtinId="9" hidden="1"/>
    <cellStyle name="Hipervínculo visitado" xfId="1022" builtinId="9" hidden="1"/>
    <cellStyle name="Hipervínculo visitado" xfId="1024" builtinId="9" hidden="1"/>
    <cellStyle name="Hipervínculo visitado" xfId="1026" builtinId="9" hidden="1"/>
    <cellStyle name="Hipervínculo visitado" xfId="1028" builtinId="9" hidden="1"/>
    <cellStyle name="Hipervínculo visitado" xfId="1030" builtinId="9" hidden="1"/>
    <cellStyle name="Hipervínculo visitado" xfId="1032" builtinId="9" hidden="1"/>
    <cellStyle name="Hipervínculo visitado" xfId="1034" builtinId="9" hidden="1"/>
    <cellStyle name="Hipervínculo visitado" xfId="1036" builtinId="9" hidden="1"/>
    <cellStyle name="Hipervínculo visitado" xfId="1038" builtinId="9" hidden="1"/>
    <cellStyle name="Hipervínculo visitado" xfId="1040" builtinId="9" hidden="1"/>
    <cellStyle name="Hipervínculo visitado" xfId="1042" builtinId="9" hidden="1"/>
    <cellStyle name="Hipervínculo visitado" xfId="1044" builtinId="9" hidden="1"/>
    <cellStyle name="Hipervínculo visitado" xfId="1046" builtinId="9" hidden="1"/>
    <cellStyle name="Hipervínculo visitado" xfId="1048" builtinId="9" hidden="1"/>
    <cellStyle name="Hipervínculo visitado" xfId="1050" builtinId="9" hidden="1"/>
    <cellStyle name="Hipervínculo visitado" xfId="1052" builtinId="9" hidden="1"/>
    <cellStyle name="Hipervínculo visitado" xfId="1054" builtinId="9" hidden="1"/>
    <cellStyle name="Hipervínculo visitado" xfId="1056" builtinId="9" hidden="1"/>
    <cellStyle name="Hipervínculo visitado" xfId="1058" builtinId="9" hidden="1"/>
    <cellStyle name="Hipervínculo visitado" xfId="1060" builtinId="9" hidden="1"/>
    <cellStyle name="Hipervínculo visitado" xfId="1062" builtinId="9" hidden="1"/>
    <cellStyle name="Hipervínculo visitado" xfId="1064" builtinId="9" hidden="1"/>
    <cellStyle name="Hipervínculo visitado" xfId="1066" builtinId="9" hidden="1"/>
    <cellStyle name="Hipervínculo visitado" xfId="1068" builtinId="9" hidden="1"/>
    <cellStyle name="Hipervínculo visitado" xfId="1070" builtinId="9" hidden="1"/>
    <cellStyle name="Hipervínculo visitado" xfId="1072" builtinId="9" hidden="1"/>
    <cellStyle name="Hipervínculo visitado" xfId="1074" builtinId="9" hidden="1"/>
    <cellStyle name="Hipervínculo visitado" xfId="1076" builtinId="9" hidden="1"/>
    <cellStyle name="Hipervínculo visitado" xfId="1078" builtinId="9" hidden="1"/>
    <cellStyle name="Hipervínculo visitado" xfId="1080" builtinId="9" hidden="1"/>
    <cellStyle name="Hipervínculo visitado" xfId="1082" builtinId="9" hidden="1"/>
    <cellStyle name="Hipervínculo visitado" xfId="1084" builtinId="9" hidden="1"/>
    <cellStyle name="Hipervínculo visitado" xfId="1086" builtinId="9" hidden="1"/>
    <cellStyle name="Hipervínculo visitado" xfId="1088" builtinId="9" hidden="1"/>
    <cellStyle name="Hipervínculo visitado" xfId="1090" builtinId="9" hidden="1"/>
    <cellStyle name="Hipervínculo visitado" xfId="1092" builtinId="9" hidden="1"/>
    <cellStyle name="Hipervínculo visitado" xfId="1094" builtinId="9" hidden="1"/>
    <cellStyle name="Hipervínculo visitado" xfId="1096" builtinId="9" hidden="1"/>
    <cellStyle name="Hipervínculo visitado" xfId="1098" builtinId="9" hidden="1"/>
    <cellStyle name="Hipervínculo visitado" xfId="1100" builtinId="9" hidden="1"/>
    <cellStyle name="Hipervínculo visitado" xfId="1102" builtinId="9" hidden="1"/>
    <cellStyle name="Hipervínculo visitado" xfId="1104" builtinId="9" hidden="1"/>
    <cellStyle name="Hipervínculo visitado" xfId="1106" builtinId="9" hidden="1"/>
    <cellStyle name="Hipervínculo visitado" xfId="1108" builtinId="9" hidden="1"/>
    <cellStyle name="Hipervínculo visitado" xfId="1110" builtinId="9" hidden="1"/>
    <cellStyle name="Hipervínculo visitado" xfId="1112" builtinId="9" hidden="1"/>
    <cellStyle name="Hipervínculo visitado" xfId="1114" builtinId="9" hidden="1"/>
    <cellStyle name="Hipervínculo visitado" xfId="1116" builtinId="9" hidden="1"/>
    <cellStyle name="Hipervínculo visitado" xfId="1118" builtinId="9" hidden="1"/>
    <cellStyle name="Hipervínculo visitado" xfId="1120" builtinId="9" hidden="1"/>
    <cellStyle name="Hipervínculo visitado" xfId="1122" builtinId="9" hidden="1"/>
    <cellStyle name="Hipervínculo visitado" xfId="1124" builtinId="9" hidden="1"/>
    <cellStyle name="Hipervínculo visitado" xfId="1126" builtinId="9" hidden="1"/>
    <cellStyle name="Hipervínculo visitado" xfId="1128" builtinId="9" hidden="1"/>
    <cellStyle name="Hipervínculo visitado" xfId="1130" builtinId="9" hidden="1"/>
    <cellStyle name="Hipervínculo visitado" xfId="1132" builtinId="9" hidden="1"/>
    <cellStyle name="Hipervínculo visitado" xfId="1134" builtinId="9" hidden="1"/>
    <cellStyle name="Hipervínculo visitado" xfId="1136" builtinId="9" hidden="1"/>
    <cellStyle name="Hipervínculo visitado" xfId="1138" builtinId="9" hidden="1"/>
    <cellStyle name="Hipervínculo visitado" xfId="1140" builtinId="9" hidden="1"/>
    <cellStyle name="Hipervínculo visitado" xfId="1142" builtinId="9" hidden="1"/>
    <cellStyle name="Hipervínculo visitado" xfId="1144" builtinId="9" hidden="1"/>
    <cellStyle name="Hipervínculo visitado" xfId="1146" builtinId="9" hidden="1"/>
    <cellStyle name="Hipervínculo visitado" xfId="1148" builtinId="9" hidden="1"/>
    <cellStyle name="Hipervínculo visitado" xfId="1150" builtinId="9" hidden="1"/>
    <cellStyle name="Hipervínculo visitado" xfId="1152" builtinId="9" hidden="1"/>
    <cellStyle name="Hipervínculo visitado" xfId="1154" builtinId="9" hidden="1"/>
    <cellStyle name="Hipervínculo visitado" xfId="1156" builtinId="9" hidden="1"/>
    <cellStyle name="Hipervínculo visitado" xfId="1158" builtinId="9" hidden="1"/>
    <cellStyle name="Hipervínculo visitado" xfId="1160" builtinId="9" hidden="1"/>
    <cellStyle name="Hipervínculo visitado" xfId="1162" builtinId="9" hidden="1"/>
    <cellStyle name="Hipervínculo visitado" xfId="1164" builtinId="9" hidden="1"/>
    <cellStyle name="Hipervínculo visitado" xfId="1166" builtinId="9" hidden="1"/>
    <cellStyle name="Hipervínculo visitado" xfId="1168" builtinId="9" hidden="1"/>
    <cellStyle name="Hipervínculo visitado" xfId="1170" builtinId="9" hidden="1"/>
    <cellStyle name="Hipervínculo visitado" xfId="1172" builtinId="9" hidden="1"/>
    <cellStyle name="Hipervínculo visitado" xfId="1174" builtinId="9" hidden="1"/>
    <cellStyle name="Hipervínculo visitado" xfId="1176" builtinId="9" hidden="1"/>
    <cellStyle name="Hipervínculo visitado" xfId="1178" builtinId="9" hidden="1"/>
    <cellStyle name="Hipervínculo visitado" xfId="1180" builtinId="9" hidden="1"/>
    <cellStyle name="Hipervínculo visitado" xfId="1182" builtinId="9" hidden="1"/>
    <cellStyle name="Hipervínculo visitado" xfId="1184" builtinId="9" hidden="1"/>
    <cellStyle name="Hipervínculo visitado" xfId="1186" builtinId="9" hidden="1"/>
    <cellStyle name="Hipervínculo visitado" xfId="1188" builtinId="9" hidden="1"/>
    <cellStyle name="Hipervínculo visitado" xfId="1190" builtinId="9" hidden="1"/>
    <cellStyle name="Hipervínculo visitado" xfId="1192" builtinId="9" hidden="1"/>
    <cellStyle name="Hipervínculo visitado" xfId="1194" builtinId="9" hidden="1"/>
    <cellStyle name="Hipervínculo visitado" xfId="1196" builtinId="9" hidden="1"/>
    <cellStyle name="Hipervínculo visitado" xfId="1198" builtinId="9" hidden="1"/>
    <cellStyle name="Hipervínculo visitado" xfId="1200" builtinId="9" hidden="1"/>
    <cellStyle name="Hipervínculo visitado" xfId="1202" builtinId="9" hidden="1"/>
    <cellStyle name="Hipervínculo visitado" xfId="1204" builtinId="9" hidden="1"/>
    <cellStyle name="Hipervínculo visitado" xfId="1206" builtinId="9" hidden="1"/>
    <cellStyle name="Hipervínculo visitado" xfId="1208" builtinId="9" hidden="1"/>
    <cellStyle name="Hipervínculo visitado" xfId="1210" builtinId="9" hidden="1"/>
    <cellStyle name="Hipervínculo visitado" xfId="1212" builtinId="9" hidden="1"/>
    <cellStyle name="Hipervínculo visitado" xfId="1214" builtinId="9" hidden="1"/>
    <cellStyle name="Hipervínculo visitado" xfId="1216" builtinId="9" hidden="1"/>
    <cellStyle name="Hipervínculo visitado" xfId="1218" builtinId="9" hidden="1"/>
    <cellStyle name="Hipervínculo visitado" xfId="1220" builtinId="9" hidden="1"/>
    <cellStyle name="Hipervínculo visitado" xfId="1222" builtinId="9" hidden="1"/>
    <cellStyle name="Hipervínculo visitado" xfId="1224" builtinId="9" hidden="1"/>
    <cellStyle name="Hipervínculo visitado" xfId="1226" builtinId="9" hidden="1"/>
    <cellStyle name="Hipervínculo visitado" xfId="1228" builtinId="9" hidden="1"/>
    <cellStyle name="Hipervínculo visitado" xfId="1230" builtinId="9" hidden="1"/>
    <cellStyle name="Hipervínculo visitado" xfId="1232" builtinId="9" hidden="1"/>
    <cellStyle name="Hipervínculo visitado" xfId="1234" builtinId="9" hidden="1"/>
    <cellStyle name="Hipervínculo visitado" xfId="1236" builtinId="9" hidden="1"/>
    <cellStyle name="Hipervínculo visitado" xfId="1238" builtinId="9" hidden="1"/>
    <cellStyle name="Hipervínculo visitado" xfId="1240" builtinId="9" hidden="1"/>
    <cellStyle name="Hipervínculo visitado" xfId="1242" builtinId="9" hidden="1"/>
    <cellStyle name="Hipervínculo visitado" xfId="1244" builtinId="9" hidden="1"/>
    <cellStyle name="Hipervínculo visitado" xfId="1246" builtinId="9" hidden="1"/>
    <cellStyle name="Hipervínculo visitado" xfId="1248" builtinId="9" hidden="1"/>
    <cellStyle name="Hipervínculo visitado" xfId="1250" builtinId="9" hidden="1"/>
    <cellStyle name="Hipervínculo visitado" xfId="1252" builtinId="9" hidden="1"/>
    <cellStyle name="Hipervínculo visitado" xfId="1254" builtinId="9" hidden="1"/>
    <cellStyle name="Hipervínculo visitado" xfId="1256" builtinId="9" hidden="1"/>
    <cellStyle name="Hipervínculo visitado" xfId="1258" builtinId="9" hidden="1"/>
    <cellStyle name="Hipervínculo visitado" xfId="1260" builtinId="9" hidden="1"/>
    <cellStyle name="Hipervínculo visitado" xfId="1262" builtinId="9" hidden="1"/>
    <cellStyle name="Hipervínculo visitado" xfId="1264" builtinId="9" hidden="1"/>
    <cellStyle name="Hipervínculo visitado" xfId="1266" builtinId="9" hidden="1"/>
    <cellStyle name="Hipervínculo visitado" xfId="1268" builtinId="9" hidden="1"/>
    <cellStyle name="Hipervínculo visitado" xfId="1270" builtinId="9" hidden="1"/>
    <cellStyle name="Hipervínculo visitado" xfId="1272" builtinId="9" hidden="1"/>
    <cellStyle name="Hipervínculo visitado" xfId="1274" builtinId="9" hidden="1"/>
    <cellStyle name="Hipervínculo visitado" xfId="1276" builtinId="9" hidden="1"/>
    <cellStyle name="Hipervínculo visitado" xfId="1278" builtinId="9" hidden="1"/>
    <cellStyle name="Hipervínculo visitado" xfId="1280" builtinId="9" hidden="1"/>
    <cellStyle name="Hipervínculo visitado" xfId="1282" builtinId="9" hidden="1"/>
    <cellStyle name="Hipervínculo visitado" xfId="1284" builtinId="9" hidden="1"/>
    <cellStyle name="Hipervínculo visitado" xfId="1286" builtinId="9" hidden="1"/>
    <cellStyle name="Hipervínculo visitado" xfId="1288" builtinId="9" hidden="1"/>
    <cellStyle name="Hipervínculo visitado" xfId="1290" builtinId="9" hidden="1"/>
    <cellStyle name="Hipervínculo visitado" xfId="1292" builtinId="9" hidden="1"/>
    <cellStyle name="Hipervínculo visitado" xfId="1294" builtinId="9" hidden="1"/>
    <cellStyle name="Hipervínculo visitado" xfId="1296" builtinId="9" hidden="1"/>
    <cellStyle name="Hipervínculo visitado" xfId="1298" builtinId="9" hidden="1"/>
    <cellStyle name="Hipervínculo visitado" xfId="1300" builtinId="9" hidden="1"/>
    <cellStyle name="Hipervínculo visitado" xfId="1302" builtinId="9" hidden="1"/>
    <cellStyle name="Hipervínculo visitado" xfId="1304" builtinId="9" hidden="1"/>
    <cellStyle name="Hipervínculo visitado" xfId="1306" builtinId="9" hidden="1"/>
    <cellStyle name="Hipervínculo visitado" xfId="1308" builtinId="9" hidden="1"/>
    <cellStyle name="Hipervínculo visitado" xfId="1310" builtinId="9" hidden="1"/>
    <cellStyle name="Hipervínculo visitado" xfId="1312" builtinId="9" hidden="1"/>
    <cellStyle name="Hipervínculo visitado" xfId="1314" builtinId="9" hidden="1"/>
    <cellStyle name="Hipervínculo visitado" xfId="1316" builtinId="9" hidden="1"/>
    <cellStyle name="Hipervínculo visitado" xfId="1318" builtinId="9" hidden="1"/>
    <cellStyle name="Hipervínculo visitado" xfId="1320" builtinId="9" hidden="1"/>
    <cellStyle name="Hipervínculo visitado" xfId="1322" builtinId="9" hidden="1"/>
    <cellStyle name="Hipervínculo visitado" xfId="1324" builtinId="9" hidden="1"/>
    <cellStyle name="Hipervínculo visitado" xfId="1326" builtinId="9" hidden="1"/>
    <cellStyle name="Hipervínculo visitado" xfId="1328" builtinId="9" hidden="1"/>
    <cellStyle name="Hipervínculo visitado" xfId="1330" builtinId="9" hidden="1"/>
    <cellStyle name="Hipervínculo visitado" xfId="1332" builtinId="9" hidden="1"/>
    <cellStyle name="Hipervínculo visitado" xfId="1334" builtinId="9" hidden="1"/>
    <cellStyle name="Hipervínculo visitado" xfId="1336" builtinId="9" hidden="1"/>
    <cellStyle name="Hipervínculo visitado" xfId="1338" builtinId="9" hidden="1"/>
    <cellStyle name="Hipervínculo visitado" xfId="1340" builtinId="9" hidden="1"/>
    <cellStyle name="Hipervínculo visitado" xfId="1342" builtinId="9" hidden="1"/>
    <cellStyle name="Hipervínculo visitado" xfId="1344" builtinId="9" hidden="1"/>
    <cellStyle name="Hipervínculo visitado" xfId="1346" builtinId="9" hidden="1"/>
    <cellStyle name="Hipervínculo visitado" xfId="1348" builtinId="9" hidden="1"/>
    <cellStyle name="Hipervínculo visitado" xfId="1350" builtinId="9" hidden="1"/>
    <cellStyle name="Hipervínculo visitado" xfId="1352" builtinId="9" hidden="1"/>
    <cellStyle name="Hipervínculo visitado" xfId="1354" builtinId="9" hidden="1"/>
    <cellStyle name="Hipervínculo visitado" xfId="1356" builtinId="9" hidden="1"/>
    <cellStyle name="Hipervínculo visitado" xfId="1358" builtinId="9" hidden="1"/>
    <cellStyle name="Hipervínculo visitado" xfId="1360" builtinId="9" hidden="1"/>
    <cellStyle name="Hipervínculo visitado" xfId="1362" builtinId="9" hidden="1"/>
    <cellStyle name="Hipervínculo visitado" xfId="1364" builtinId="9" hidden="1"/>
    <cellStyle name="Hipervínculo visitado" xfId="1366" builtinId="9" hidden="1"/>
    <cellStyle name="Hipervínculo visitado" xfId="1368" builtinId="9" hidden="1"/>
    <cellStyle name="Hipervínculo visitado" xfId="1370" builtinId="9" hidden="1"/>
    <cellStyle name="Hipervínculo visitado" xfId="1372" builtinId="9" hidden="1"/>
    <cellStyle name="Hipervínculo visitado" xfId="1374" builtinId="9" hidden="1"/>
    <cellStyle name="Hipervínculo visitado" xfId="1376" builtinId="9" hidden="1"/>
    <cellStyle name="Hipervínculo visitado" xfId="1378" builtinId="9" hidden="1"/>
    <cellStyle name="Hipervínculo visitado" xfId="1380" builtinId="9" hidden="1"/>
    <cellStyle name="Hipervínculo visitado" xfId="1382" builtinId="9" hidden="1"/>
    <cellStyle name="Hipervínculo visitado" xfId="1384" builtinId="9" hidden="1"/>
    <cellStyle name="Hipervínculo visitado" xfId="1386" builtinId="9" hidden="1"/>
    <cellStyle name="Hipervínculo visitado" xfId="1388" builtinId="9" hidden="1"/>
    <cellStyle name="Hipervínculo visitado" xfId="1390" builtinId="9" hidden="1"/>
    <cellStyle name="Hipervínculo visitado" xfId="1392" builtinId="9" hidden="1"/>
    <cellStyle name="Hipervínculo visitado" xfId="1394" builtinId="9" hidden="1"/>
    <cellStyle name="Hipervínculo visitado" xfId="1396" builtinId="9" hidden="1"/>
    <cellStyle name="Hipervínculo visitado" xfId="1398" builtinId="9" hidden="1"/>
    <cellStyle name="Hipervínculo visitado" xfId="1400" builtinId="9" hidden="1"/>
    <cellStyle name="Hipervínculo visitado" xfId="1402" builtinId="9" hidden="1"/>
    <cellStyle name="Hipervínculo visitado" xfId="1404" builtinId="9" hidden="1"/>
    <cellStyle name="Hipervínculo visitado" xfId="1406" builtinId="9" hidden="1"/>
    <cellStyle name="Hipervínculo visitado" xfId="1408" builtinId="9" hidden="1"/>
    <cellStyle name="Hipervínculo visitado" xfId="1410" builtinId="9" hidden="1"/>
    <cellStyle name="Hipervínculo visitado" xfId="1412" builtinId="9" hidden="1"/>
    <cellStyle name="Hipervínculo visitado" xfId="1414" builtinId="9" hidden="1"/>
    <cellStyle name="Hipervínculo visitado" xfId="1416" builtinId="9" hidden="1"/>
    <cellStyle name="Hipervínculo visitado" xfId="1418" builtinId="9" hidden="1"/>
    <cellStyle name="Hipervínculo visitado" xfId="1420" builtinId="9" hidden="1"/>
    <cellStyle name="Hipervínculo visitado" xfId="1422" builtinId="9" hidden="1"/>
    <cellStyle name="Hipervínculo visitado" xfId="1424" builtinId="9" hidden="1"/>
    <cellStyle name="Hipervínculo visitado" xfId="1426" builtinId="9" hidden="1"/>
    <cellStyle name="Hipervínculo visitado" xfId="1428" builtinId="9" hidden="1"/>
    <cellStyle name="Hipervínculo visitado" xfId="1430" builtinId="9" hidden="1"/>
    <cellStyle name="Hipervínculo visitado" xfId="1432" builtinId="9" hidden="1"/>
    <cellStyle name="Hipervínculo visitado" xfId="1434" builtinId="9" hidden="1"/>
    <cellStyle name="Hipervínculo visitado" xfId="1436" builtinId="9" hidden="1"/>
    <cellStyle name="Hipervínculo visitado" xfId="1438" builtinId="9" hidden="1"/>
    <cellStyle name="Hipervínculo visitado" xfId="1440" builtinId="9" hidden="1"/>
    <cellStyle name="Hipervínculo visitado" xfId="1442" builtinId="9" hidden="1"/>
    <cellStyle name="Hipervínculo visitado" xfId="1444" builtinId="9" hidden="1"/>
    <cellStyle name="Hipervínculo visitado" xfId="1446" builtinId="9" hidden="1"/>
    <cellStyle name="Hipervínculo visitado" xfId="1448" builtinId="9" hidden="1"/>
    <cellStyle name="Hipervínculo visitado" xfId="1450" builtinId="9" hidden="1"/>
    <cellStyle name="Hipervínculo visitado" xfId="1452" builtinId="9" hidden="1"/>
    <cellStyle name="Hipervínculo visitado" xfId="1454" builtinId="9" hidden="1"/>
    <cellStyle name="Hipervínculo visitado" xfId="1456" builtinId="9" hidden="1"/>
    <cellStyle name="Hipervínculo visitado" xfId="1458" builtinId="9" hidden="1"/>
    <cellStyle name="Hipervínculo visitado" xfId="1460" builtinId="9" hidden="1"/>
    <cellStyle name="Hipervínculo visitado" xfId="1462" builtinId="9" hidden="1"/>
    <cellStyle name="Hipervínculo visitado" xfId="1464" builtinId="9" hidden="1"/>
    <cellStyle name="Hipervínculo visitado" xfId="1466" builtinId="9" hidden="1"/>
    <cellStyle name="Hipervínculo visitado" xfId="1468" builtinId="9" hidden="1"/>
    <cellStyle name="Hipervínculo visitado" xfId="1470" builtinId="9" hidden="1"/>
    <cellStyle name="Hipervínculo visitado" xfId="1472" builtinId="9" hidden="1"/>
    <cellStyle name="Hipervínculo visitado" xfId="1474" builtinId="9" hidden="1"/>
    <cellStyle name="Hipervínculo visitado" xfId="1476" builtinId="9" hidden="1"/>
    <cellStyle name="Hipervínculo visitado" xfId="1478" builtinId="9" hidden="1"/>
    <cellStyle name="Hipervínculo visitado" xfId="1480" builtinId="9" hidden="1"/>
    <cellStyle name="Hipervínculo visitado" xfId="1482" builtinId="9" hidden="1"/>
    <cellStyle name="Hipervínculo visitado" xfId="1484" builtinId="9" hidden="1"/>
    <cellStyle name="Hipervínculo visitado" xfId="1486" builtinId="9" hidden="1"/>
    <cellStyle name="Hipervínculo visitado" xfId="1488" builtinId="9" hidden="1"/>
    <cellStyle name="Hipervínculo visitado" xfId="1490" builtinId="9" hidden="1"/>
    <cellStyle name="Hipervínculo visitado" xfId="1492" builtinId="9" hidden="1"/>
    <cellStyle name="Hipervínculo visitado" xfId="1494" builtinId="9" hidden="1"/>
    <cellStyle name="Hipervínculo visitado" xfId="1496" builtinId="9" hidden="1"/>
    <cellStyle name="Hipervínculo visitado" xfId="1498" builtinId="9" hidden="1"/>
    <cellStyle name="Hipervínculo visitado" xfId="1500" builtinId="9" hidden="1"/>
    <cellStyle name="Hipervínculo visitado" xfId="1502" builtinId="9" hidden="1"/>
    <cellStyle name="Hipervínculo visitado" xfId="1504" builtinId="9" hidden="1"/>
    <cellStyle name="Hipervínculo visitado" xfId="1506" builtinId="9" hidden="1"/>
    <cellStyle name="Hipervínculo visitado" xfId="1508" builtinId="9" hidden="1"/>
    <cellStyle name="Hipervínculo visitado" xfId="1510" builtinId="9" hidden="1"/>
    <cellStyle name="Hipervínculo visitado" xfId="1512" builtinId="9" hidden="1"/>
    <cellStyle name="Hipervínculo visitado" xfId="1514" builtinId="9" hidden="1"/>
    <cellStyle name="Hipervínculo visitado" xfId="1516" builtinId="9" hidden="1"/>
    <cellStyle name="Hipervínculo visitado" xfId="1518" builtinId="9" hidden="1"/>
    <cellStyle name="Hipervínculo visitado" xfId="1520" builtinId="9" hidden="1"/>
    <cellStyle name="Hipervínculo visitado" xfId="1522" builtinId="9" hidden="1"/>
    <cellStyle name="Hipervínculo visitado" xfId="1524" builtinId="9" hidden="1"/>
    <cellStyle name="Hipervínculo visitado" xfId="1526" builtinId="9" hidden="1"/>
    <cellStyle name="Hipervínculo visitado" xfId="1528" builtinId="9" hidden="1"/>
    <cellStyle name="Hipervínculo visitado" xfId="1530" builtinId="9" hidden="1"/>
    <cellStyle name="Hipervínculo visitado" xfId="1532" builtinId="9" hidden="1"/>
    <cellStyle name="Hipervínculo visitado" xfId="1534" builtinId="9" hidden="1"/>
    <cellStyle name="Hipervínculo visitado" xfId="1536" builtinId="9" hidden="1"/>
    <cellStyle name="Hipervínculo visitado" xfId="1538" builtinId="9" hidden="1"/>
    <cellStyle name="Hipervínculo visitado" xfId="1540" builtinId="9" hidden="1"/>
    <cellStyle name="Hipervínculo visitado" xfId="1542" builtinId="9" hidden="1"/>
    <cellStyle name="Hipervínculo visitado" xfId="1544" builtinId="9" hidden="1"/>
    <cellStyle name="Hipervínculo visitado" xfId="1546" builtinId="9" hidden="1"/>
    <cellStyle name="Hipervínculo visitado" xfId="1548" builtinId="9" hidden="1"/>
    <cellStyle name="Hipervínculo visitado" xfId="1550" builtinId="9" hidden="1"/>
    <cellStyle name="Hipervínculo visitado" xfId="1552" builtinId="9" hidden="1"/>
    <cellStyle name="Hipervínculo visitado" xfId="1554" builtinId="9" hidden="1"/>
    <cellStyle name="Hipervínculo visitado" xfId="1556" builtinId="9" hidden="1"/>
    <cellStyle name="Hipervínculo visitado" xfId="1558" builtinId="9" hidden="1"/>
    <cellStyle name="Hipervínculo visitado" xfId="1560" builtinId="9" hidden="1"/>
    <cellStyle name="Hipervínculo visitado" xfId="1562" builtinId="9" hidden="1"/>
    <cellStyle name="Hipervínculo visitado" xfId="1564" builtinId="9" hidden="1"/>
    <cellStyle name="Hipervínculo visitado" xfId="1566" builtinId="9" hidden="1"/>
    <cellStyle name="Hipervínculo visitado" xfId="1568" builtinId="9" hidden="1"/>
    <cellStyle name="Hipervínculo visitado" xfId="1570" builtinId="9" hidden="1"/>
    <cellStyle name="Hipervínculo visitado" xfId="1572" builtinId="9" hidden="1"/>
    <cellStyle name="Hipervínculo visitado" xfId="1574" builtinId="9" hidden="1"/>
    <cellStyle name="Hipervínculo visitado" xfId="1576" builtinId="9" hidden="1"/>
    <cellStyle name="Hipervínculo visitado" xfId="1578" builtinId="9" hidden="1"/>
    <cellStyle name="Hipervínculo visitado" xfId="1580" builtinId="9" hidden="1"/>
    <cellStyle name="Hipervínculo visitado" xfId="1582" builtinId="9" hidden="1"/>
    <cellStyle name="Hipervínculo visitado" xfId="1584" builtinId="9" hidden="1"/>
    <cellStyle name="Hipervínculo visitado" xfId="1586" builtinId="9" hidden="1"/>
    <cellStyle name="Hipervínculo visitado" xfId="1588" builtinId="9" hidden="1"/>
    <cellStyle name="Hipervínculo visitado" xfId="1590" builtinId="9" hidden="1"/>
    <cellStyle name="Hipervínculo visitado" xfId="1592" builtinId="9" hidden="1"/>
    <cellStyle name="Hipervínculo visitado" xfId="1594" builtinId="9" hidden="1"/>
    <cellStyle name="Hipervínculo visitado" xfId="1596" builtinId="9" hidden="1"/>
    <cellStyle name="Hipervínculo visitado" xfId="1598" builtinId="9" hidden="1"/>
    <cellStyle name="Hipervínculo visitado" xfId="1600" builtinId="9" hidden="1"/>
    <cellStyle name="Hipervínculo visitado" xfId="1602" builtinId="9" hidden="1"/>
    <cellStyle name="Hipervínculo visitado" xfId="1604" builtinId="9" hidden="1"/>
    <cellStyle name="Hipervínculo visitado" xfId="1606" builtinId="9" hidden="1"/>
    <cellStyle name="Hipervínculo visitado" xfId="1608" builtinId="9" hidden="1"/>
    <cellStyle name="Hipervínculo visitado" xfId="1610" builtinId="9" hidden="1"/>
    <cellStyle name="Hipervínculo visitado" xfId="1612" builtinId="9" hidden="1"/>
    <cellStyle name="Hipervínculo visitado" xfId="1614" builtinId="9" hidden="1"/>
    <cellStyle name="Hipervínculo visitado" xfId="1616" builtinId="9" hidden="1"/>
    <cellStyle name="Hipervínculo visitado" xfId="1618" builtinId="9" hidden="1"/>
    <cellStyle name="Hipervínculo visitado" xfId="1620" builtinId="9" hidden="1"/>
    <cellStyle name="Hipervínculo visitado" xfId="1622" builtinId="9" hidden="1"/>
    <cellStyle name="Hipervínculo visitado" xfId="1624" builtinId="9" hidden="1"/>
    <cellStyle name="Hipervínculo visitado" xfId="1626" builtinId="9" hidden="1"/>
    <cellStyle name="Hipervínculo visitado" xfId="1628" builtinId="9" hidden="1"/>
    <cellStyle name="Hipervínculo visitado" xfId="1630" builtinId="9" hidden="1"/>
    <cellStyle name="Hipervínculo visitado" xfId="1632" builtinId="9" hidden="1"/>
    <cellStyle name="Hipervínculo visitado" xfId="1634" builtinId="9" hidden="1"/>
    <cellStyle name="Hipervínculo visitado" xfId="1636" builtinId="9" hidden="1"/>
    <cellStyle name="Hipervínculo visitado" xfId="1638" builtinId="9" hidden="1"/>
    <cellStyle name="Hipervínculo visitado" xfId="1640" builtinId="9" hidden="1"/>
    <cellStyle name="Hipervínculo visitado" xfId="1642" builtinId="9" hidden="1"/>
    <cellStyle name="Hipervínculo visitado" xfId="1644" builtinId="9" hidden="1"/>
    <cellStyle name="Hipervínculo visitado" xfId="1646" builtinId="9" hidden="1"/>
    <cellStyle name="Hipervínculo visitado" xfId="1648" builtinId="9" hidden="1"/>
    <cellStyle name="Hipervínculo visitado" xfId="1650" builtinId="9" hidden="1"/>
    <cellStyle name="Hipervínculo visitado" xfId="1652" builtinId="9" hidden="1"/>
    <cellStyle name="Hipervínculo visitado" xfId="1654" builtinId="9" hidden="1"/>
    <cellStyle name="Hipervínculo visitado" xfId="1656" builtinId="9" hidden="1"/>
    <cellStyle name="Hipervínculo visitado" xfId="1658" builtinId="9" hidden="1"/>
    <cellStyle name="Hipervínculo visitado" xfId="1660" builtinId="9" hidden="1"/>
    <cellStyle name="Hipervínculo visitado" xfId="1662" builtinId="9" hidden="1"/>
    <cellStyle name="Hipervínculo visitado" xfId="1664" builtinId="9" hidden="1"/>
    <cellStyle name="Hipervínculo visitado" xfId="1666" builtinId="9" hidden="1"/>
    <cellStyle name="Hipervínculo visitado" xfId="1668" builtinId="9" hidden="1"/>
    <cellStyle name="Hipervínculo visitado" xfId="1670" builtinId="9" hidden="1"/>
    <cellStyle name="Hipervínculo visitado" xfId="1672" builtinId="9" hidden="1"/>
    <cellStyle name="Hipervínculo visitado" xfId="1674" builtinId="9" hidden="1"/>
    <cellStyle name="Hipervínculo visitado" xfId="1676" builtinId="9" hidden="1"/>
    <cellStyle name="Hipervínculo visitado" xfId="1678" builtinId="9" hidden="1"/>
    <cellStyle name="Hipervínculo visitado" xfId="1680" builtinId="9" hidden="1"/>
    <cellStyle name="Hipervínculo visitado" xfId="1682" builtinId="9" hidden="1"/>
    <cellStyle name="Hipervínculo visitado" xfId="1684" builtinId="9" hidden="1"/>
    <cellStyle name="Hipervínculo visitado" xfId="1686" builtinId="9" hidden="1"/>
    <cellStyle name="Hipervínculo visitado" xfId="1688" builtinId="9" hidden="1"/>
    <cellStyle name="Hipervínculo visitado" xfId="1690" builtinId="9" hidden="1"/>
    <cellStyle name="Hipervínculo visitado" xfId="1692" builtinId="9" hidden="1"/>
    <cellStyle name="Hipervínculo visitado" xfId="1694" builtinId="9" hidden="1"/>
    <cellStyle name="Hipervínculo visitado" xfId="1696" builtinId="9" hidden="1"/>
    <cellStyle name="Hipervínculo visitado" xfId="1698" builtinId="9" hidden="1"/>
    <cellStyle name="Hipervínculo visitado" xfId="1700" builtinId="9" hidden="1"/>
    <cellStyle name="Hipervínculo visitado" xfId="1702" builtinId="9" hidden="1"/>
    <cellStyle name="Hipervínculo visitado" xfId="1704" builtinId="9" hidden="1"/>
    <cellStyle name="Hipervínculo visitado" xfId="1706" builtinId="9" hidden="1"/>
    <cellStyle name="Hipervínculo visitado" xfId="1708" builtinId="9" hidden="1"/>
    <cellStyle name="Hipervínculo visitado" xfId="1710" builtinId="9" hidden="1"/>
    <cellStyle name="Hipervínculo visitado" xfId="1712" builtinId="9" hidden="1"/>
    <cellStyle name="Hipervínculo visitado" xfId="1714" builtinId="9" hidden="1"/>
    <cellStyle name="Hipervínculo visitado" xfId="1716" builtinId="9" hidden="1"/>
    <cellStyle name="Hipervínculo visitado" xfId="1718" builtinId="9" hidden="1"/>
    <cellStyle name="Hipervínculo visitado" xfId="1720" builtinId="9" hidden="1"/>
    <cellStyle name="Hipervínculo visitado" xfId="1722" builtinId="9" hidden="1"/>
    <cellStyle name="Hipervínculo visitado" xfId="1724" builtinId="9" hidden="1"/>
    <cellStyle name="Hipervínculo visitado" xfId="1726" builtinId="9" hidden="1"/>
    <cellStyle name="Hipervínculo visitado" xfId="1728" builtinId="9" hidden="1"/>
    <cellStyle name="Hipervínculo visitado" xfId="1730" builtinId="9" hidden="1"/>
    <cellStyle name="Hipervínculo visitado" xfId="1732" builtinId="9" hidden="1"/>
    <cellStyle name="Hipervínculo visitado" xfId="1734" builtinId="9" hidden="1"/>
    <cellStyle name="Hipervínculo visitado" xfId="1736" builtinId="9" hidden="1"/>
    <cellStyle name="Hipervínculo visitado" xfId="1738" builtinId="9" hidden="1"/>
    <cellStyle name="Hipervínculo visitado" xfId="1740" builtinId="9" hidden="1"/>
    <cellStyle name="Hipervínculo visitado" xfId="1742" builtinId="9" hidden="1"/>
    <cellStyle name="Hipervínculo visitado" xfId="1744" builtinId="9" hidden="1"/>
    <cellStyle name="Hipervínculo visitado" xfId="1746" builtinId="9" hidden="1"/>
    <cellStyle name="Hipervínculo visitado" xfId="1748" builtinId="9" hidden="1"/>
    <cellStyle name="Hipervínculo visitado" xfId="1750" builtinId="9" hidden="1"/>
    <cellStyle name="Hipervínculo visitado" xfId="1752" builtinId="9" hidden="1"/>
    <cellStyle name="Hipervínculo visitado" xfId="1754" builtinId="9" hidden="1"/>
    <cellStyle name="Hipervínculo visitado" xfId="1756" builtinId="9" hidden="1"/>
    <cellStyle name="Hipervínculo visitado" xfId="1758" builtinId="9" hidden="1"/>
    <cellStyle name="Hipervínculo visitado" xfId="1760" builtinId="9" hidden="1"/>
    <cellStyle name="Hipervínculo visitado" xfId="1762" builtinId="9" hidden="1"/>
    <cellStyle name="Hipervínculo visitado" xfId="1764" builtinId="9" hidden="1"/>
    <cellStyle name="Hipervínculo visitado" xfId="1766" builtinId="9" hidden="1"/>
    <cellStyle name="Hipervínculo visitado" xfId="1768" builtinId="9" hidden="1"/>
    <cellStyle name="Hipervínculo visitado" xfId="1770" builtinId="9" hidden="1"/>
    <cellStyle name="Hipervínculo visitado" xfId="1772" builtinId="9" hidden="1"/>
    <cellStyle name="Hipervínculo visitado" xfId="1774" builtinId="9" hidden="1"/>
    <cellStyle name="Hipervínculo visitado" xfId="1776" builtinId="9" hidden="1"/>
    <cellStyle name="Hipervínculo visitado" xfId="1778" builtinId="9" hidden="1"/>
    <cellStyle name="Hipervínculo visitado" xfId="1780" builtinId="9" hidden="1"/>
    <cellStyle name="Hipervínculo visitado" xfId="1782" builtinId="9" hidden="1"/>
    <cellStyle name="Hipervínculo visitado" xfId="1784" builtinId="9" hidden="1"/>
    <cellStyle name="Hipervínculo visitado" xfId="1786" builtinId="9" hidden="1"/>
    <cellStyle name="Hipervínculo visitado" xfId="1788" builtinId="9" hidden="1"/>
    <cellStyle name="Hipervínculo visitado" xfId="1790" builtinId="9" hidden="1"/>
    <cellStyle name="Hipervínculo visitado" xfId="1792" builtinId="9" hidden="1"/>
    <cellStyle name="Hipervínculo visitado" xfId="1794" builtinId="9" hidden="1"/>
    <cellStyle name="Hipervínculo visitado" xfId="1796" builtinId="9" hidden="1"/>
    <cellStyle name="Hipervínculo visitado" xfId="1798" builtinId="9" hidden="1"/>
    <cellStyle name="Hipervínculo visitado" xfId="1800" builtinId="9" hidden="1"/>
    <cellStyle name="Hipervínculo visitado" xfId="1802" builtinId="9" hidden="1"/>
    <cellStyle name="Hipervínculo visitado" xfId="1804" builtinId="9" hidden="1"/>
    <cellStyle name="Hipervínculo visitado" xfId="1806" builtinId="9" hidden="1"/>
    <cellStyle name="Hipervínculo visitado" xfId="1808" builtinId="9" hidden="1"/>
    <cellStyle name="Hipervínculo visitado" xfId="1810" builtinId="9" hidden="1"/>
    <cellStyle name="Hipervínculo visitado" xfId="1812" builtinId="9" hidden="1"/>
    <cellStyle name="Hipervínculo visitado" xfId="1814" builtinId="9" hidden="1"/>
    <cellStyle name="Hipervínculo visitado" xfId="1816" builtinId="9" hidden="1"/>
    <cellStyle name="Hipervínculo visitado" xfId="1818" builtinId="9" hidden="1"/>
    <cellStyle name="Hipervínculo visitado" xfId="1820" builtinId="9" hidden="1"/>
    <cellStyle name="Hipervínculo visitado" xfId="1822" builtinId="9" hidden="1"/>
    <cellStyle name="Hipervínculo visitado" xfId="1824" builtinId="9" hidden="1"/>
    <cellStyle name="Hipervínculo visitado" xfId="1826" builtinId="9" hidden="1"/>
    <cellStyle name="Hipervínculo visitado" xfId="1828" builtinId="9" hidden="1"/>
    <cellStyle name="Hipervínculo visitado" xfId="1830" builtinId="9" hidden="1"/>
    <cellStyle name="Hipervínculo visitado" xfId="1832" builtinId="9" hidden="1"/>
    <cellStyle name="Hipervínculo visitado" xfId="1834" builtinId="9" hidden="1"/>
    <cellStyle name="Hipervínculo visitado" xfId="1836" builtinId="9" hidden="1"/>
    <cellStyle name="Hipervínculo visitado" xfId="1838" builtinId="9" hidden="1"/>
    <cellStyle name="Hipervínculo visitado" xfId="1840" builtinId="9" hidden="1"/>
    <cellStyle name="Hipervínculo visitado" xfId="1842" builtinId="9" hidden="1"/>
    <cellStyle name="Hipervínculo visitado" xfId="1844" builtinId="9" hidden="1"/>
    <cellStyle name="Hipervínculo visitado" xfId="1846" builtinId="9" hidden="1"/>
    <cellStyle name="Hipervínculo visitado" xfId="1848" builtinId="9" hidden="1"/>
    <cellStyle name="Hipervínculo visitado" xfId="1850" builtinId="9" hidden="1"/>
    <cellStyle name="Hipervínculo visitado" xfId="1852" builtinId="9" hidden="1"/>
    <cellStyle name="Hipervínculo visitado" xfId="1854" builtinId="9" hidden="1"/>
    <cellStyle name="Hipervínculo visitado" xfId="1856" builtinId="9" hidden="1"/>
    <cellStyle name="Hipervínculo visitado" xfId="1858" builtinId="9" hidden="1"/>
    <cellStyle name="Hipervínculo visitado" xfId="1860" builtinId="9" hidden="1"/>
    <cellStyle name="Hipervínculo visitado" xfId="1862" builtinId="9" hidden="1"/>
    <cellStyle name="Hipervínculo visitado" xfId="1864" builtinId="9" hidden="1"/>
    <cellStyle name="Hipervínculo visitado" xfId="1866" builtinId="9" hidden="1"/>
    <cellStyle name="Hipervínculo visitado" xfId="1868" builtinId="9" hidden="1"/>
    <cellStyle name="Hipervínculo visitado" xfId="1870" builtinId="9" hidden="1"/>
    <cellStyle name="Hipervínculo visitado" xfId="1872" builtinId="9" hidden="1"/>
    <cellStyle name="Hipervínculo visitado" xfId="1874" builtinId="9" hidden="1"/>
    <cellStyle name="Hipervínculo visitado" xfId="1876" builtinId="9" hidden="1"/>
    <cellStyle name="Hipervínculo visitado" xfId="1878" builtinId="9" hidden="1"/>
    <cellStyle name="Hipervínculo visitado" xfId="1880" builtinId="9" hidden="1"/>
    <cellStyle name="Hipervínculo visitado" xfId="1882" builtinId="9" hidden="1"/>
    <cellStyle name="Hipervínculo visitado" xfId="1884" builtinId="9" hidden="1"/>
    <cellStyle name="Hipervínculo visitado" xfId="1886" builtinId="9" hidden="1"/>
    <cellStyle name="Hipervínculo visitado" xfId="1888" builtinId="9" hidden="1"/>
    <cellStyle name="Hipervínculo visitado" xfId="1890" builtinId="9" hidden="1"/>
    <cellStyle name="Hipervínculo visitado" xfId="1892" builtinId="9" hidden="1"/>
    <cellStyle name="Hipervínculo visitado" xfId="1894" builtinId="9" hidden="1"/>
    <cellStyle name="Hipervínculo visitado" xfId="1896" builtinId="9" hidden="1"/>
    <cellStyle name="Hipervínculo visitado" xfId="1898" builtinId="9" hidden="1"/>
    <cellStyle name="Hipervínculo visitado" xfId="1900" builtinId="9" hidden="1"/>
    <cellStyle name="Hipervínculo visitado" xfId="1902" builtinId="9" hidden="1"/>
    <cellStyle name="Hipervínculo visitado" xfId="1904" builtinId="9" hidden="1"/>
    <cellStyle name="Hipervínculo visitado" xfId="1906" builtinId="9" hidden="1"/>
    <cellStyle name="Hipervínculo visitado" xfId="1908" builtinId="9" hidden="1"/>
    <cellStyle name="Hipervínculo visitado" xfId="1910" builtinId="9" hidden="1"/>
    <cellStyle name="Hipervínculo visitado" xfId="1912" builtinId="9" hidden="1"/>
    <cellStyle name="Hipervínculo visitado" xfId="1914" builtinId="9" hidden="1"/>
    <cellStyle name="Hipervínculo visitado" xfId="1916" builtinId="9" hidden="1"/>
    <cellStyle name="Hipervínculo visitado" xfId="1918" builtinId="9" hidden="1"/>
    <cellStyle name="Hipervínculo visitado" xfId="1920" builtinId="9" hidden="1"/>
    <cellStyle name="Hipervínculo visitado" xfId="1922" builtinId="9" hidden="1"/>
    <cellStyle name="Hipervínculo visitado" xfId="1924" builtinId="9" hidden="1"/>
    <cellStyle name="Hipervínculo visitado" xfId="1926" builtinId="9" hidden="1"/>
    <cellStyle name="Hipervínculo visitado" xfId="1928" builtinId="9" hidden="1"/>
    <cellStyle name="Hipervínculo visitado" xfId="1930" builtinId="9" hidden="1"/>
    <cellStyle name="Hipervínculo visitado" xfId="1932" builtinId="9" hidden="1"/>
    <cellStyle name="Hipervínculo visitado" xfId="1934" builtinId="9" hidden="1"/>
    <cellStyle name="Hipervínculo visitado" xfId="1936" builtinId="9" hidden="1"/>
    <cellStyle name="Hipervínculo visitado" xfId="1938" builtinId="9" hidden="1"/>
    <cellStyle name="Hipervínculo visitado" xfId="1940" builtinId="9" hidden="1"/>
    <cellStyle name="Hipervínculo visitado" xfId="1942" builtinId="9" hidden="1"/>
    <cellStyle name="Hipervínculo visitado" xfId="1944" builtinId="9" hidden="1"/>
    <cellStyle name="Hipervínculo visitado" xfId="1946" builtinId="9" hidden="1"/>
    <cellStyle name="Hipervínculo visitado" xfId="1948" builtinId="9" hidden="1"/>
    <cellStyle name="Hipervínculo visitado" xfId="1950" builtinId="9" hidden="1"/>
    <cellStyle name="Hipervínculo visitado" xfId="1952" builtinId="9" hidden="1"/>
    <cellStyle name="Hipervínculo visitado" xfId="1954" builtinId="9" hidden="1"/>
    <cellStyle name="Hipervínculo visitado" xfId="1956" builtinId="9" hidden="1"/>
    <cellStyle name="Hipervínculo visitado" xfId="1958" builtinId="9" hidden="1"/>
    <cellStyle name="Hipervínculo visitado" xfId="1960" builtinId="9" hidden="1"/>
    <cellStyle name="Hipervínculo visitado" xfId="1962" builtinId="9" hidden="1"/>
    <cellStyle name="Hipervínculo visitado" xfId="1964" builtinId="9" hidden="1"/>
    <cellStyle name="Hipervínculo visitado" xfId="1966" builtinId="9" hidden="1"/>
    <cellStyle name="Hipervínculo visitado" xfId="1968" builtinId="9" hidden="1"/>
    <cellStyle name="Hipervínculo visitado" xfId="1970" builtinId="9" hidden="1"/>
    <cellStyle name="Hipervínculo visitado" xfId="1972" builtinId="9" hidden="1"/>
    <cellStyle name="Hipervínculo visitado" xfId="1974" builtinId="9" hidden="1"/>
    <cellStyle name="Hipervínculo visitado" xfId="1976" builtinId="9" hidden="1"/>
    <cellStyle name="Hipervínculo visitado" xfId="1978" builtinId="9" hidden="1"/>
    <cellStyle name="Hipervínculo visitado" xfId="1980" builtinId="9" hidden="1"/>
    <cellStyle name="Hipervínculo visitado" xfId="1982" builtinId="9" hidden="1"/>
    <cellStyle name="Hipervínculo visitado" xfId="1984" builtinId="9" hidden="1"/>
    <cellStyle name="Hipervínculo visitado" xfId="1986" builtinId="9" hidden="1"/>
    <cellStyle name="Hipervínculo visitado" xfId="1988" builtinId="9" hidden="1"/>
    <cellStyle name="Hipervínculo visitado" xfId="1990" builtinId="9" hidden="1"/>
    <cellStyle name="Hipervínculo visitado" xfId="1992" builtinId="9" hidden="1"/>
    <cellStyle name="Hipervínculo visitado" xfId="1994" builtinId="9" hidden="1"/>
    <cellStyle name="Hipervínculo visitado" xfId="1996" builtinId="9" hidden="1"/>
    <cellStyle name="Hipervínculo visitado" xfId="1998" builtinId="9" hidden="1"/>
    <cellStyle name="Hipervínculo visitado" xfId="2000" builtinId="9" hidden="1"/>
    <cellStyle name="Hipervínculo visitado" xfId="2002" builtinId="9" hidden="1"/>
    <cellStyle name="Hipervínculo visitado" xfId="2004" builtinId="9" hidden="1"/>
    <cellStyle name="Hipervínculo visitado" xfId="2006" builtinId="9" hidden="1"/>
    <cellStyle name="Hipervínculo visitado" xfId="2008" builtinId="9" hidden="1"/>
    <cellStyle name="Hipervínculo visitado" xfId="2010" builtinId="9" hidden="1"/>
    <cellStyle name="Hipervínculo visitado" xfId="2012" builtinId="9" hidden="1"/>
    <cellStyle name="Hipervínculo visitado" xfId="2014" builtinId="9" hidden="1"/>
    <cellStyle name="Hipervínculo visitado" xfId="2016" builtinId="9" hidden="1"/>
    <cellStyle name="Hipervínculo visitado" xfId="2018" builtinId="9" hidden="1"/>
    <cellStyle name="Hipervínculo visitado" xfId="2020" builtinId="9" hidden="1"/>
    <cellStyle name="Hipervínculo visitado" xfId="2022" builtinId="9" hidden="1"/>
    <cellStyle name="Hipervínculo visitado" xfId="2024" builtinId="9" hidden="1"/>
    <cellStyle name="Hipervínculo visitado" xfId="2026" builtinId="9" hidden="1"/>
    <cellStyle name="Hipervínculo visitado" xfId="2028" builtinId="9" hidden="1"/>
    <cellStyle name="Hipervínculo visitado" xfId="2030" builtinId="9" hidden="1"/>
    <cellStyle name="Hipervínculo visitado" xfId="2032" builtinId="9" hidden="1"/>
    <cellStyle name="Hipervínculo visitado" xfId="2034" builtinId="9" hidden="1"/>
    <cellStyle name="Hipervínculo visitado" xfId="2036" builtinId="9" hidden="1"/>
    <cellStyle name="Hipervínculo visitado" xfId="2038" builtinId="9" hidden="1"/>
    <cellStyle name="Hipervínculo visitado" xfId="2040" builtinId="9" hidden="1"/>
    <cellStyle name="Hipervínculo visitado" xfId="2042" builtinId="9" hidden="1"/>
    <cellStyle name="Hipervínculo visitado" xfId="2044" builtinId="9" hidden="1"/>
    <cellStyle name="Hipervínculo visitado" xfId="2046" builtinId="9" hidden="1"/>
    <cellStyle name="Hipervínculo visitado" xfId="2048" builtinId="9" hidden="1"/>
    <cellStyle name="Hipervínculo visitado" xfId="2050" builtinId="9" hidden="1"/>
    <cellStyle name="Hipervínculo visitado" xfId="2052" builtinId="9" hidden="1"/>
    <cellStyle name="Hipervínculo visitado" xfId="2054" builtinId="9" hidden="1"/>
    <cellStyle name="Hipervínculo visitado" xfId="2056" builtinId="9" hidden="1"/>
    <cellStyle name="Hipervínculo visitado" xfId="2058" builtinId="9" hidden="1"/>
    <cellStyle name="Hipervínculo visitado" xfId="2060" builtinId="9" hidden="1"/>
    <cellStyle name="Hipervínculo visitado" xfId="2062" builtinId="9" hidden="1"/>
    <cellStyle name="Hipervínculo visitado" xfId="2064" builtinId="9" hidden="1"/>
    <cellStyle name="Hipervínculo visitado" xfId="2066" builtinId="9" hidden="1"/>
    <cellStyle name="Hipervínculo visitado" xfId="2068" builtinId="9" hidden="1"/>
    <cellStyle name="Hipervínculo visitado" xfId="2070" builtinId="9" hidden="1"/>
    <cellStyle name="Hipervínculo visitado" xfId="2072" builtinId="9" hidden="1"/>
    <cellStyle name="Hipervínculo visitado" xfId="2074" builtinId="9" hidden="1"/>
    <cellStyle name="Hipervínculo visitado" xfId="2076" builtinId="9" hidden="1"/>
    <cellStyle name="Hipervínculo visitado" xfId="2078" builtinId="9" hidden="1"/>
    <cellStyle name="Hipervínculo visitado" xfId="2080" builtinId="9" hidden="1"/>
    <cellStyle name="Hipervínculo visitado" xfId="2082" builtinId="9" hidden="1"/>
    <cellStyle name="Hipervínculo visitado" xfId="2084" builtinId="9" hidden="1"/>
    <cellStyle name="Hipervínculo visitado" xfId="2086" builtinId="9" hidden="1"/>
    <cellStyle name="Hipervínculo visitado" xfId="2088" builtinId="9" hidden="1"/>
    <cellStyle name="Hipervínculo visitado" xfId="2090" builtinId="9" hidden="1"/>
    <cellStyle name="Hipervínculo visitado" xfId="2092" builtinId="9" hidden="1"/>
    <cellStyle name="Hipervínculo visitado" xfId="2094" builtinId="9" hidden="1"/>
    <cellStyle name="Hipervínculo visitado" xfId="2096" builtinId="9" hidden="1"/>
    <cellStyle name="Hipervínculo visitado" xfId="2098" builtinId="9" hidden="1"/>
    <cellStyle name="Hipervínculo visitado" xfId="2100" builtinId="9" hidden="1"/>
    <cellStyle name="Hipervínculo visitado" xfId="2102" builtinId="9" hidden="1"/>
    <cellStyle name="Hipervínculo visitado" xfId="2104" builtinId="9" hidden="1"/>
    <cellStyle name="Hipervínculo visitado" xfId="2106" builtinId="9" hidden="1"/>
    <cellStyle name="Hipervínculo visitado" xfId="2108" builtinId="9" hidden="1"/>
    <cellStyle name="Hipervínculo visitado" xfId="2110" builtinId="9" hidden="1"/>
    <cellStyle name="Hipervínculo visitado" xfId="2112" builtinId="9" hidden="1"/>
    <cellStyle name="Hipervínculo visitado" xfId="2114" builtinId="9" hidden="1"/>
    <cellStyle name="Hipervínculo visitado" xfId="2116" builtinId="9" hidden="1"/>
    <cellStyle name="Hipervínculo visitado" xfId="2118" builtinId="9" hidden="1"/>
    <cellStyle name="Hipervínculo visitado" xfId="2120" builtinId="9" hidden="1"/>
    <cellStyle name="Hipervínculo visitado" xfId="2122" builtinId="9" hidden="1"/>
    <cellStyle name="Hipervínculo visitado" xfId="2124" builtinId="9" hidden="1"/>
    <cellStyle name="Hipervínculo visitado" xfId="2126" builtinId="9" hidden="1"/>
    <cellStyle name="Hipervínculo visitado" xfId="2128" builtinId="9" hidden="1"/>
    <cellStyle name="Hipervínculo visitado" xfId="2130" builtinId="9" hidden="1"/>
    <cellStyle name="Hipervínculo visitado" xfId="2132" builtinId="9" hidden="1"/>
    <cellStyle name="Hipervínculo visitado" xfId="2134" builtinId="9" hidden="1"/>
    <cellStyle name="Hipervínculo visitado" xfId="2136" builtinId="9" hidden="1"/>
    <cellStyle name="Hipervínculo visitado" xfId="2138" builtinId="9" hidden="1"/>
    <cellStyle name="Hipervínculo visitado" xfId="2140" builtinId="9" hidden="1"/>
    <cellStyle name="Hipervínculo visitado" xfId="2142" builtinId="9" hidden="1"/>
    <cellStyle name="Hipervínculo visitado" xfId="2144" builtinId="9" hidden="1"/>
    <cellStyle name="Hipervínculo visitado" xfId="2146" builtinId="9" hidden="1"/>
    <cellStyle name="Hipervínculo visitado" xfId="2148" builtinId="9" hidden="1"/>
    <cellStyle name="Hipervínculo visitado" xfId="2150" builtinId="9" hidden="1"/>
    <cellStyle name="Hipervínculo visitado" xfId="2152" builtinId="9" hidden="1"/>
    <cellStyle name="Hipervínculo visitado" xfId="2154" builtinId="9" hidden="1"/>
    <cellStyle name="Hipervínculo visitado" xfId="2156" builtinId="9" hidden="1"/>
    <cellStyle name="Hipervínculo visitado" xfId="2158" builtinId="9" hidden="1"/>
    <cellStyle name="Hipervínculo visitado" xfId="2160" builtinId="9" hidden="1"/>
    <cellStyle name="Hipervínculo visitado" xfId="2162" builtinId="9" hidden="1"/>
    <cellStyle name="Hipervínculo visitado" xfId="2164" builtinId="9" hidden="1"/>
    <cellStyle name="Hipervínculo visitado" xfId="2166" builtinId="9" hidden="1"/>
    <cellStyle name="Hipervínculo visitado" xfId="2168" builtinId="9" hidden="1"/>
    <cellStyle name="Hipervínculo visitado" xfId="2170" builtinId="9" hidden="1"/>
    <cellStyle name="Hipervínculo visitado" xfId="2172" builtinId="9" hidden="1"/>
    <cellStyle name="Hipervínculo visitado" xfId="2174" builtinId="9" hidden="1"/>
    <cellStyle name="Hipervínculo visitado" xfId="2176" builtinId="9" hidden="1"/>
    <cellStyle name="Hipervínculo visitado" xfId="2178" builtinId="9" hidden="1"/>
    <cellStyle name="Hipervínculo visitado" xfId="2180" builtinId="9" hidden="1"/>
    <cellStyle name="Hipervínculo visitado" xfId="2182" builtinId="9" hidden="1"/>
    <cellStyle name="Hipervínculo visitado" xfId="2184" builtinId="9" hidden="1"/>
    <cellStyle name="Hipervínculo visitado" xfId="2186" builtinId="9" hidden="1"/>
    <cellStyle name="Hipervínculo visitado" xfId="2188" builtinId="9" hidden="1"/>
    <cellStyle name="Hipervínculo visitado" xfId="2190" builtinId="9" hidden="1"/>
    <cellStyle name="Hipervínculo visitado" xfId="2192" builtinId="9" hidden="1"/>
    <cellStyle name="Hipervínculo visitado" xfId="2194" builtinId="9" hidden="1"/>
    <cellStyle name="Hipervínculo visitado" xfId="2196" builtinId="9" hidden="1"/>
    <cellStyle name="Hipervínculo visitado" xfId="2198" builtinId="9" hidden="1"/>
    <cellStyle name="Hipervínculo visitado" xfId="2200" builtinId="9" hidden="1"/>
    <cellStyle name="Hipervínculo visitado" xfId="2202" builtinId="9" hidden="1"/>
    <cellStyle name="Hipervínculo visitado" xfId="2204" builtinId="9" hidden="1"/>
    <cellStyle name="Hipervínculo visitado" xfId="2206" builtinId="9" hidden="1"/>
    <cellStyle name="Hipervínculo visitado" xfId="2208" builtinId="9" hidden="1"/>
    <cellStyle name="Hipervínculo visitado" xfId="2210" builtinId="9" hidden="1"/>
    <cellStyle name="Hipervínculo visitado" xfId="2212" builtinId="9" hidden="1"/>
    <cellStyle name="Hipervínculo visitado" xfId="2214" builtinId="9" hidden="1"/>
    <cellStyle name="Hipervínculo visitado" xfId="2216" builtinId="9" hidden="1"/>
    <cellStyle name="Hipervínculo visitado" xfId="2218" builtinId="9" hidden="1"/>
    <cellStyle name="Hipervínculo visitado" xfId="2220" builtinId="9" hidden="1"/>
    <cellStyle name="Hipervínculo visitado" xfId="2222" builtinId="9" hidden="1"/>
    <cellStyle name="Hipervínculo visitado" xfId="2224" builtinId="9" hidden="1"/>
    <cellStyle name="Hipervínculo visitado" xfId="2226" builtinId="9" hidden="1"/>
    <cellStyle name="Hipervínculo visitado" xfId="2228" builtinId="9" hidden="1"/>
    <cellStyle name="Hipervínculo visitado" xfId="2230" builtinId="9" hidden="1"/>
    <cellStyle name="Hipervínculo visitado" xfId="2232" builtinId="9" hidden="1"/>
    <cellStyle name="Hipervínculo visitado" xfId="2234" builtinId="9" hidden="1"/>
    <cellStyle name="Hipervínculo visitado" xfId="2236" builtinId="9" hidden="1"/>
    <cellStyle name="Hipervínculo visitado" xfId="2238" builtinId="9" hidden="1"/>
    <cellStyle name="Hipervínculo visitado" xfId="2240" builtinId="9" hidden="1"/>
    <cellStyle name="Hipervínculo visitado" xfId="2242" builtinId="9" hidden="1"/>
    <cellStyle name="Hipervínculo visitado" xfId="2244" builtinId="9" hidden="1"/>
    <cellStyle name="Hipervínculo visitado" xfId="2246" builtinId="9" hidden="1"/>
    <cellStyle name="Hipervínculo visitado" xfId="2248" builtinId="9" hidden="1"/>
    <cellStyle name="Hipervínculo visitado" xfId="2250" builtinId="9" hidden="1"/>
    <cellStyle name="Hipervínculo visitado" xfId="2252" builtinId="9" hidden="1"/>
    <cellStyle name="Hipervínculo visitado" xfId="2254" builtinId="9" hidden="1"/>
    <cellStyle name="Hipervínculo visitado" xfId="2256" builtinId="9" hidden="1"/>
    <cellStyle name="Hipervínculo visitado" xfId="2258" builtinId="9" hidden="1"/>
    <cellStyle name="Hipervínculo visitado" xfId="2260" builtinId="9" hidden="1"/>
    <cellStyle name="Hipervínculo visitado" xfId="2262" builtinId="9" hidden="1"/>
    <cellStyle name="Hipervínculo visitado" xfId="2264" builtinId="9" hidden="1"/>
    <cellStyle name="Hipervínculo visitado" xfId="2266" builtinId="9" hidden="1"/>
    <cellStyle name="Hipervínculo visitado" xfId="2268" builtinId="9" hidden="1"/>
    <cellStyle name="Hipervínculo visitado" xfId="2270" builtinId="9" hidden="1"/>
    <cellStyle name="Hipervínculo visitado" xfId="2272" builtinId="9" hidden="1"/>
    <cellStyle name="Hipervínculo visitado" xfId="2274" builtinId="9" hidden="1"/>
    <cellStyle name="Hipervínculo visitado" xfId="2276" builtinId="9" hidden="1"/>
    <cellStyle name="Hipervínculo visitado" xfId="2278" builtinId="9" hidden="1"/>
    <cellStyle name="Hipervínculo visitado" xfId="2280" builtinId="9" hidden="1"/>
    <cellStyle name="Hipervínculo visitado" xfId="2282" builtinId="9" hidden="1"/>
    <cellStyle name="Hipervínculo visitado" xfId="2284" builtinId="9" hidden="1"/>
    <cellStyle name="Hipervínculo visitado" xfId="2286" builtinId="9" hidden="1"/>
    <cellStyle name="Hipervínculo visitado" xfId="2288" builtinId="9" hidden="1"/>
    <cellStyle name="Hipervínculo visitado" xfId="2290" builtinId="9" hidden="1"/>
    <cellStyle name="Hipervínculo visitado" xfId="2292" builtinId="9" hidden="1"/>
    <cellStyle name="Hipervínculo visitado" xfId="2294" builtinId="9" hidden="1"/>
    <cellStyle name="Hipervínculo visitado" xfId="2296" builtinId="9" hidden="1"/>
    <cellStyle name="Hipervínculo visitado" xfId="2298" builtinId="9" hidden="1"/>
    <cellStyle name="Hipervínculo visitado" xfId="2300" builtinId="9" hidden="1"/>
    <cellStyle name="Hipervínculo visitado" xfId="2302" builtinId="9" hidden="1"/>
    <cellStyle name="Hipervínculo visitado" xfId="2304" builtinId="9" hidden="1"/>
    <cellStyle name="Hipervínculo visitado" xfId="2306" builtinId="9" hidden="1"/>
    <cellStyle name="Hipervínculo visitado" xfId="2308" builtinId="9" hidden="1"/>
    <cellStyle name="Hipervínculo visitado" xfId="2310" builtinId="9" hidden="1"/>
    <cellStyle name="Hipervínculo visitado" xfId="2312" builtinId="9" hidden="1"/>
    <cellStyle name="Hipervínculo visitado" xfId="2314" builtinId="9" hidden="1"/>
    <cellStyle name="Hipervínculo visitado" xfId="2316" builtinId="9" hidden="1"/>
    <cellStyle name="Hipervínculo visitado" xfId="2318" builtinId="9" hidden="1"/>
    <cellStyle name="Hipervínculo visitado" xfId="2320" builtinId="9" hidden="1"/>
    <cellStyle name="Hipervínculo visitado" xfId="2322" builtinId="9" hidden="1"/>
    <cellStyle name="Hipervínculo visitado" xfId="2324" builtinId="9" hidden="1"/>
    <cellStyle name="Hipervínculo visitado" xfId="2326" builtinId="9" hidden="1"/>
    <cellStyle name="Hipervínculo visitado" xfId="2328" builtinId="9" hidden="1"/>
    <cellStyle name="Hipervínculo visitado" xfId="2330" builtinId="9" hidden="1"/>
    <cellStyle name="Hipervínculo visitado" xfId="2332" builtinId="9" hidden="1"/>
    <cellStyle name="Hipervínculo visitado" xfId="2334" builtinId="9" hidden="1"/>
    <cellStyle name="Hipervínculo visitado" xfId="2336" builtinId="9" hidden="1"/>
    <cellStyle name="Hipervínculo visitado" xfId="2338" builtinId="9" hidden="1"/>
    <cellStyle name="Hipervínculo visitado" xfId="2340" builtinId="9" hidden="1"/>
    <cellStyle name="Hipervínculo visitado" xfId="2342" builtinId="9" hidden="1"/>
    <cellStyle name="Hipervínculo visitado" xfId="2344" builtinId="9" hidden="1"/>
    <cellStyle name="Hipervínculo visitado" xfId="2346" builtinId="9" hidden="1"/>
    <cellStyle name="Hipervínculo visitado" xfId="2348" builtinId="9" hidden="1"/>
    <cellStyle name="Hipervínculo visitado" xfId="2350" builtinId="9" hidden="1"/>
    <cellStyle name="Hipervínculo visitado" xfId="2352" builtinId="9" hidden="1"/>
    <cellStyle name="Hipervínculo visitado" xfId="2354" builtinId="9" hidden="1"/>
    <cellStyle name="Hipervínculo visitado" xfId="2356" builtinId="9" hidden="1"/>
    <cellStyle name="Hipervínculo visitado" xfId="2358" builtinId="9" hidden="1"/>
    <cellStyle name="Hipervínculo visitado" xfId="2360" builtinId="9" hidden="1"/>
    <cellStyle name="Hipervínculo visitado" xfId="2362" builtinId="9" hidden="1"/>
    <cellStyle name="Hipervínculo visitado" xfId="2364" builtinId="9" hidden="1"/>
    <cellStyle name="Hipervínculo visitado" xfId="2366" builtinId="9" hidden="1"/>
    <cellStyle name="Hipervínculo visitado" xfId="2368" builtinId="9" hidden="1"/>
    <cellStyle name="Hipervínculo visitado" xfId="2370" builtinId="9" hidden="1"/>
    <cellStyle name="Hipervínculo visitado" xfId="2372" builtinId="9" hidden="1"/>
    <cellStyle name="Hipervínculo visitado" xfId="2374" builtinId="9" hidden="1"/>
    <cellStyle name="Hipervínculo visitado" xfId="2376" builtinId="9" hidden="1"/>
    <cellStyle name="Hipervínculo visitado" xfId="2378" builtinId="9" hidden="1"/>
    <cellStyle name="Hipervínculo visitado" xfId="2380" builtinId="9" hidden="1"/>
    <cellStyle name="Hipervínculo visitado" xfId="2382" builtinId="9" hidden="1"/>
    <cellStyle name="Hipervínculo visitado" xfId="2384" builtinId="9" hidden="1"/>
    <cellStyle name="Hipervínculo visitado" xfId="2386" builtinId="9" hidden="1"/>
    <cellStyle name="Hipervínculo visitado" xfId="2388" builtinId="9" hidden="1"/>
    <cellStyle name="Hipervínculo visitado" xfId="2390" builtinId="9" hidden="1"/>
    <cellStyle name="Hipervínculo visitado" xfId="2392" builtinId="9" hidden="1"/>
    <cellStyle name="Hipervínculo visitado" xfId="2394" builtinId="9" hidden="1"/>
    <cellStyle name="Hipervínculo visitado" xfId="2396"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82061</xdr:colOff>
      <xdr:row>0</xdr:row>
      <xdr:rowOff>0</xdr:rowOff>
    </xdr:from>
    <xdr:to>
      <xdr:col>2</xdr:col>
      <xdr:colOff>2004646</xdr:colOff>
      <xdr:row>0</xdr:row>
      <xdr:rowOff>1012881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061" y="0"/>
          <a:ext cx="2631831" cy="101288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6"/>
  <sheetViews>
    <sheetView tabSelected="1" showWhiteSpace="0" view="pageLayout" topLeftCell="A264" zoomScale="130" zoomScalePageLayoutView="130" workbookViewId="0">
      <selection activeCell="G233" sqref="G233"/>
    </sheetView>
  </sheetViews>
  <sheetFormatPr baseColWidth="10" defaultRowHeight="15.6"/>
  <cols>
    <col min="1" max="1" width="6" style="1" customWidth="1"/>
    <col min="2" max="2" width="3.19921875" style="1" customWidth="1"/>
    <col min="3" max="3" width="39.296875" style="1" customWidth="1"/>
    <col min="4" max="4" width="5.796875" style="1" customWidth="1"/>
    <col min="5" max="6" width="5.69921875" style="2" customWidth="1"/>
    <col min="7" max="7" width="7.796875" style="19" customWidth="1"/>
    <col min="8" max="8" width="10.5" style="41" customWidth="1"/>
    <col min="9" max="9" width="5.5" style="16" customWidth="1"/>
    <col min="10" max="10" width="12.19921875" bestFit="1" customWidth="1"/>
    <col min="11" max="11" width="2.19921875" customWidth="1"/>
    <col min="12" max="12" width="12.19921875" customWidth="1"/>
    <col min="13" max="13" width="13.19921875" bestFit="1" customWidth="1"/>
  </cols>
  <sheetData>
    <row r="1" spans="1:13" ht="82.8" customHeight="1">
      <c r="A1" s="3"/>
    </row>
    <row r="2" spans="1:13" s="6" customFormat="1" ht="10.8" customHeight="1">
      <c r="A2" s="8"/>
      <c r="B2" s="8"/>
      <c r="C2" s="8"/>
      <c r="D2" s="5"/>
      <c r="E2" s="9"/>
      <c r="F2" s="9"/>
      <c r="G2" s="11"/>
      <c r="H2" s="42"/>
      <c r="I2" s="17"/>
    </row>
    <row r="3" spans="1:13" ht="20.399999999999999">
      <c r="A3" s="58" t="s">
        <v>13</v>
      </c>
      <c r="B3" s="59"/>
      <c r="C3" s="59"/>
      <c r="D3" s="59"/>
      <c r="E3" s="59"/>
      <c r="F3" s="59"/>
      <c r="G3" s="59"/>
      <c r="H3" s="59"/>
      <c r="I3" s="59"/>
    </row>
    <row r="4" spans="1:13" s="6" customFormat="1" ht="9" customHeight="1">
      <c r="A4" s="5"/>
      <c r="B4" s="5"/>
      <c r="C4" s="7"/>
      <c r="D4" s="5"/>
      <c r="E4" s="10"/>
      <c r="F4" s="10"/>
      <c r="G4" s="11"/>
      <c r="H4" s="42"/>
      <c r="I4" s="17"/>
    </row>
    <row r="5" spans="1:13" s="4" customFormat="1" ht="15">
      <c r="A5" s="60" t="s">
        <v>126</v>
      </c>
      <c r="B5" s="60"/>
      <c r="C5" s="60"/>
      <c r="D5" s="60"/>
      <c r="E5" s="60"/>
      <c r="F5" s="51"/>
      <c r="G5" s="21"/>
      <c r="H5" s="44"/>
      <c r="I5" s="18"/>
      <c r="J5" s="13"/>
      <c r="K5" s="13"/>
      <c r="L5" s="13"/>
      <c r="M5" s="55">
        <f>SUM(L8:L24)</f>
        <v>14717.04</v>
      </c>
    </row>
    <row r="6" spans="1:13" s="33" customFormat="1" ht="9" customHeight="1">
      <c r="A6" s="28"/>
      <c r="B6" s="28"/>
      <c r="C6" s="23"/>
      <c r="D6" s="26"/>
      <c r="E6" s="26"/>
      <c r="F6" s="26"/>
      <c r="G6" s="24"/>
      <c r="H6" s="47"/>
      <c r="I6" s="27"/>
      <c r="J6" s="6"/>
      <c r="K6" s="6"/>
      <c r="L6" s="6"/>
      <c r="M6" s="6"/>
    </row>
    <row r="7" spans="1:13" s="33" customFormat="1" ht="13.95" customHeight="1">
      <c r="A7" s="28"/>
      <c r="B7" s="28"/>
      <c r="C7" s="23"/>
      <c r="D7" s="26"/>
      <c r="E7" s="26"/>
      <c r="F7" s="26"/>
      <c r="G7" s="24"/>
      <c r="H7" s="47"/>
      <c r="I7" s="27"/>
      <c r="J7" s="40" t="s">
        <v>2</v>
      </c>
      <c r="K7" s="6"/>
      <c r="L7" s="40" t="s">
        <v>3</v>
      </c>
      <c r="M7" s="6"/>
    </row>
    <row r="8" spans="1:13" s="32" customFormat="1" ht="15" customHeight="1">
      <c r="A8" s="28" t="s">
        <v>121</v>
      </c>
      <c r="B8" s="28" t="s">
        <v>0</v>
      </c>
      <c r="C8" s="29" t="s">
        <v>117</v>
      </c>
      <c r="D8" s="28"/>
      <c r="E8" s="30"/>
      <c r="F8" s="30"/>
      <c r="G8" s="31"/>
      <c r="H8" s="46">
        <v>1</v>
      </c>
      <c r="I8" s="25" t="s">
        <v>0</v>
      </c>
      <c r="J8" s="54">
        <v>1964.26</v>
      </c>
      <c r="K8" s="46"/>
      <c r="L8" s="54">
        <f>J8*H8</f>
        <v>1964.26</v>
      </c>
      <c r="M8" s="6"/>
    </row>
    <row r="9" spans="1:13" s="33" customFormat="1" ht="105.6" customHeight="1">
      <c r="A9" s="28"/>
      <c r="B9" s="28"/>
      <c r="C9" s="29" t="s">
        <v>208</v>
      </c>
      <c r="D9" s="28"/>
      <c r="E9" s="23"/>
      <c r="F9" s="23"/>
      <c r="G9" s="31"/>
      <c r="H9" s="47"/>
      <c r="I9" s="27"/>
      <c r="J9" s="46"/>
      <c r="K9" s="46"/>
      <c r="L9" s="46"/>
    </row>
    <row r="10" spans="1:13" s="33" customFormat="1" ht="9" customHeight="1">
      <c r="A10" s="28"/>
      <c r="B10" s="28"/>
      <c r="C10" s="23"/>
      <c r="D10" s="26"/>
      <c r="E10" s="26"/>
      <c r="F10" s="26"/>
      <c r="G10" s="24"/>
      <c r="H10" s="47"/>
      <c r="I10" s="27"/>
      <c r="J10" s="46"/>
      <c r="K10" s="46"/>
      <c r="L10" s="46"/>
    </row>
    <row r="11" spans="1:13" s="32" customFormat="1" ht="15" customHeight="1">
      <c r="A11" s="28" t="s">
        <v>121</v>
      </c>
      <c r="B11" s="28" t="s">
        <v>0</v>
      </c>
      <c r="C11" s="29" t="s">
        <v>198</v>
      </c>
      <c r="D11" s="28"/>
      <c r="E11" s="30"/>
      <c r="F11" s="30"/>
      <c r="G11" s="31"/>
      <c r="H11" s="46">
        <v>3</v>
      </c>
      <c r="I11" s="25" t="s">
        <v>0</v>
      </c>
      <c r="J11" s="54">
        <v>1964.26</v>
      </c>
      <c r="K11" s="46"/>
      <c r="L11" s="54">
        <f>J11*H11</f>
        <v>5892.78</v>
      </c>
      <c r="M11" s="6"/>
    </row>
    <row r="12" spans="1:13" s="33" customFormat="1" ht="105" customHeight="1">
      <c r="A12" s="28"/>
      <c r="B12" s="28"/>
      <c r="C12" s="29" t="s">
        <v>201</v>
      </c>
      <c r="D12" s="28"/>
      <c r="E12" s="23"/>
      <c r="F12" s="23"/>
      <c r="G12" s="31"/>
      <c r="H12" s="47"/>
      <c r="I12" s="27"/>
      <c r="J12" s="46"/>
      <c r="K12" s="46"/>
      <c r="L12" s="46"/>
    </row>
    <row r="13" spans="1:13" s="33" customFormat="1" ht="9" customHeight="1">
      <c r="A13" s="28"/>
      <c r="B13" s="28"/>
      <c r="C13" s="23"/>
      <c r="D13" s="26"/>
      <c r="E13" s="26"/>
      <c r="F13" s="26"/>
      <c r="G13" s="24"/>
      <c r="H13" s="47"/>
      <c r="I13" s="27"/>
      <c r="J13" s="46"/>
      <c r="K13" s="46"/>
      <c r="L13" s="46"/>
    </row>
    <row r="14" spans="1:13" s="32" customFormat="1" ht="15" customHeight="1">
      <c r="A14" s="28" t="s">
        <v>122</v>
      </c>
      <c r="B14" s="28" t="s">
        <v>0</v>
      </c>
      <c r="C14" s="29" t="s">
        <v>118</v>
      </c>
      <c r="D14" s="28"/>
      <c r="E14" s="30"/>
      <c r="F14" s="30"/>
      <c r="G14" s="31"/>
      <c r="H14" s="46">
        <v>1</v>
      </c>
      <c r="I14" s="25" t="s">
        <v>0</v>
      </c>
      <c r="J14" s="54">
        <v>1650</v>
      </c>
      <c r="K14" s="46"/>
      <c r="L14" s="54">
        <f>J14*H14</f>
        <v>1650</v>
      </c>
    </row>
    <row r="15" spans="1:13" ht="82.8" customHeight="1">
      <c r="C15" s="29" t="s">
        <v>233</v>
      </c>
      <c r="J15" s="53"/>
      <c r="K15" s="53"/>
      <c r="L15" s="53"/>
    </row>
    <row r="16" spans="1:13" s="33" customFormat="1" ht="9" customHeight="1">
      <c r="A16" s="28"/>
      <c r="B16" s="28"/>
      <c r="C16" s="23"/>
      <c r="D16" s="26"/>
      <c r="E16" s="26"/>
      <c r="F16" s="26"/>
      <c r="G16" s="24"/>
      <c r="H16" s="47"/>
      <c r="I16" s="27"/>
      <c r="J16" s="53"/>
      <c r="K16" s="53"/>
      <c r="L16" s="53"/>
    </row>
    <row r="17" spans="1:13" s="32" customFormat="1" ht="15" customHeight="1">
      <c r="A17" s="28" t="s">
        <v>123</v>
      </c>
      <c r="B17" s="28" t="s">
        <v>0</v>
      </c>
      <c r="C17" s="29" t="s">
        <v>119</v>
      </c>
      <c r="D17" s="28"/>
      <c r="E17" s="30"/>
      <c r="F17" s="30"/>
      <c r="G17" s="31"/>
      <c r="H17" s="46">
        <v>1</v>
      </c>
      <c r="I17" s="25" t="s">
        <v>0</v>
      </c>
      <c r="J17" s="54">
        <v>1870</v>
      </c>
      <c r="K17" s="54"/>
      <c r="L17" s="54">
        <f>J17*H17</f>
        <v>1870</v>
      </c>
    </row>
    <row r="18" spans="1:13" s="32" customFormat="1" ht="45.6">
      <c r="A18" s="28"/>
      <c r="B18" s="28"/>
      <c r="C18" s="29" t="s">
        <v>237</v>
      </c>
      <c r="D18" s="28"/>
      <c r="E18" s="30"/>
      <c r="F18" s="30"/>
      <c r="G18" s="31"/>
      <c r="H18" s="46"/>
      <c r="I18" s="25"/>
      <c r="J18" s="54"/>
      <c r="K18" s="54"/>
      <c r="L18" s="54"/>
    </row>
    <row r="19" spans="1:13" ht="22.8">
      <c r="C19" s="28" t="s">
        <v>236</v>
      </c>
      <c r="J19" s="54"/>
      <c r="K19" s="54"/>
      <c r="L19" s="54"/>
    </row>
    <row r="20" spans="1:13" s="33" customFormat="1" ht="9" customHeight="1">
      <c r="A20" s="28"/>
      <c r="B20" s="28"/>
      <c r="C20" s="23"/>
      <c r="D20" s="26"/>
      <c r="E20" s="26"/>
      <c r="F20" s="26"/>
      <c r="G20" s="24"/>
      <c r="H20" s="47"/>
      <c r="I20" s="27"/>
      <c r="J20" s="54"/>
      <c r="K20" s="54"/>
      <c r="L20" s="54"/>
    </row>
    <row r="21" spans="1:13" s="32" customFormat="1" ht="15" customHeight="1">
      <c r="A21" s="28" t="s">
        <v>124</v>
      </c>
      <c r="B21" s="28" t="s">
        <v>0</v>
      </c>
      <c r="C21" s="29" t="s">
        <v>120</v>
      </c>
      <c r="D21" s="28"/>
      <c r="E21" s="30"/>
      <c r="F21" s="30"/>
      <c r="G21" s="31"/>
      <c r="H21" s="46">
        <v>1</v>
      </c>
      <c r="I21" s="25" t="s">
        <v>0</v>
      </c>
      <c r="J21" s="54">
        <v>2090</v>
      </c>
      <c r="K21" s="54"/>
      <c r="L21" s="54">
        <f>J21*H21</f>
        <v>2090</v>
      </c>
    </row>
    <row r="22" spans="1:13" ht="82.8" customHeight="1">
      <c r="C22" s="29" t="s">
        <v>205</v>
      </c>
      <c r="J22" s="54"/>
      <c r="K22" s="54"/>
      <c r="L22" s="54"/>
    </row>
    <row r="23" spans="1:13" s="33" customFormat="1" ht="9" customHeight="1">
      <c r="A23" s="28"/>
      <c r="B23" s="28"/>
      <c r="C23" s="23"/>
      <c r="D23" s="26"/>
      <c r="E23" s="26"/>
      <c r="F23" s="26"/>
      <c r="G23" s="24"/>
      <c r="H23" s="47"/>
      <c r="I23" s="27"/>
      <c r="J23" s="54"/>
      <c r="K23" s="54"/>
      <c r="L23" s="54"/>
    </row>
    <row r="24" spans="1:13" s="32" customFormat="1" ht="15">
      <c r="A24" s="28" t="s">
        <v>125</v>
      </c>
      <c r="B24" s="28" t="s">
        <v>0</v>
      </c>
      <c r="C24" s="29" t="s">
        <v>203</v>
      </c>
      <c r="D24" s="28"/>
      <c r="E24" s="30"/>
      <c r="F24" s="30"/>
      <c r="G24" s="31"/>
      <c r="H24" s="46">
        <v>1</v>
      </c>
      <c r="I24" s="25" t="s">
        <v>0</v>
      </c>
      <c r="J24" s="54">
        <v>1250</v>
      </c>
      <c r="K24" s="54"/>
      <c r="L24" s="54">
        <f>J24*H24</f>
        <v>1250</v>
      </c>
    </row>
    <row r="25" spans="1:13" ht="48" customHeight="1">
      <c r="C25" s="29" t="s">
        <v>206</v>
      </c>
      <c r="J25" s="54"/>
      <c r="K25" s="54"/>
      <c r="L25" s="54"/>
    </row>
    <row r="26" spans="1:13" s="33" customFormat="1" ht="9" customHeight="1">
      <c r="A26" s="28"/>
      <c r="B26" s="28"/>
      <c r="C26" s="23"/>
      <c r="D26" s="26"/>
      <c r="E26" s="26"/>
      <c r="F26" s="26"/>
      <c r="G26" s="24"/>
      <c r="H26" s="47"/>
      <c r="I26" s="27"/>
      <c r="J26" s="54"/>
      <c r="K26" s="54"/>
      <c r="L26" s="54"/>
    </row>
    <row r="27" spans="1:13" s="32" customFormat="1" ht="15">
      <c r="A27" s="28" t="s">
        <v>202</v>
      </c>
      <c r="B27" s="28" t="s">
        <v>0</v>
      </c>
      <c r="C27" s="29" t="s">
        <v>204</v>
      </c>
      <c r="D27" s="28"/>
      <c r="E27" s="30"/>
      <c r="F27" s="30"/>
      <c r="G27" s="31"/>
      <c r="H27" s="46">
        <v>1</v>
      </c>
      <c r="I27" s="25" t="s">
        <v>0</v>
      </c>
      <c r="J27" s="54">
        <v>780</v>
      </c>
      <c r="K27" s="54"/>
      <c r="L27" s="54">
        <f>J27*H27</f>
        <v>780</v>
      </c>
    </row>
    <row r="28" spans="1:13" ht="48" customHeight="1">
      <c r="C28" s="29" t="s">
        <v>207</v>
      </c>
    </row>
    <row r="29" spans="1:13" s="33" customFormat="1" ht="9" customHeight="1">
      <c r="A29" s="28"/>
      <c r="B29" s="28"/>
      <c r="C29" s="23"/>
      <c r="D29" s="26"/>
      <c r="E29" s="26"/>
      <c r="F29" s="26"/>
      <c r="G29" s="24"/>
      <c r="H29" s="47"/>
      <c r="I29" s="27"/>
    </row>
    <row r="30" spans="1:13" s="4" customFormat="1" ht="15">
      <c r="A30" s="60" t="s">
        <v>138</v>
      </c>
      <c r="B30" s="60"/>
      <c r="C30" s="60"/>
      <c r="D30" s="60"/>
      <c r="E30" s="60"/>
      <c r="F30" s="22"/>
      <c r="G30" s="21"/>
      <c r="H30" s="44"/>
      <c r="I30" s="18"/>
      <c r="J30" s="13"/>
      <c r="K30" s="13"/>
      <c r="L30" s="13"/>
      <c r="M30" s="55">
        <f>SUM(L33:L146)</f>
        <v>230295.32000000004</v>
      </c>
    </row>
    <row r="31" spans="1:13" s="33" customFormat="1" ht="9" customHeight="1">
      <c r="A31" s="28"/>
      <c r="B31" s="28"/>
      <c r="C31" s="23"/>
      <c r="D31" s="26"/>
      <c r="E31" s="26"/>
      <c r="F31" s="26"/>
      <c r="G31" s="24"/>
      <c r="H31" s="47"/>
      <c r="I31" s="27"/>
      <c r="J31" s="6"/>
      <c r="K31" s="6"/>
      <c r="L31" s="6"/>
      <c r="M31" s="6"/>
    </row>
    <row r="32" spans="1:13" s="33" customFormat="1" ht="13.95" customHeight="1">
      <c r="A32" s="28"/>
      <c r="B32" s="28"/>
      <c r="C32" s="23"/>
      <c r="D32" s="26"/>
      <c r="E32" s="26"/>
      <c r="F32" s="26"/>
      <c r="G32" s="24"/>
      <c r="H32" s="47"/>
      <c r="I32" s="27"/>
      <c r="J32" s="40" t="s">
        <v>2</v>
      </c>
      <c r="K32" s="6"/>
      <c r="L32" s="40" t="s">
        <v>3</v>
      </c>
      <c r="M32" s="6"/>
    </row>
    <row r="33" spans="1:13" s="32" customFormat="1" ht="15" customHeight="1">
      <c r="A33" s="28" t="s">
        <v>139</v>
      </c>
      <c r="B33" s="28" t="s">
        <v>0</v>
      </c>
      <c r="C33" s="29" t="s">
        <v>15</v>
      </c>
      <c r="D33" s="28"/>
      <c r="E33" s="30"/>
      <c r="F33" s="30"/>
      <c r="G33" s="31"/>
      <c r="H33" s="46">
        <v>1</v>
      </c>
      <c r="I33" s="25" t="s">
        <v>0</v>
      </c>
      <c r="J33" s="54">
        <v>21409.71</v>
      </c>
      <c r="K33" s="54"/>
      <c r="L33" s="54">
        <f>J33*H33</f>
        <v>21409.71</v>
      </c>
      <c r="M33" s="52"/>
    </row>
    <row r="34" spans="1:13" s="32" customFormat="1" ht="171">
      <c r="A34" s="28"/>
      <c r="B34" s="28"/>
      <c r="C34" s="29" t="s">
        <v>238</v>
      </c>
      <c r="D34" s="28"/>
      <c r="E34" s="30"/>
      <c r="F34" s="30"/>
      <c r="G34" s="31"/>
      <c r="H34" s="46"/>
      <c r="I34" s="25"/>
      <c r="J34" s="54"/>
      <c r="K34" s="54"/>
      <c r="L34" s="54"/>
      <c r="M34" s="52"/>
    </row>
    <row r="35" spans="1:13" s="33" customFormat="1" ht="151.19999999999999" customHeight="1">
      <c r="A35" s="28"/>
      <c r="B35" s="28"/>
      <c r="C35" s="29" t="s">
        <v>239</v>
      </c>
      <c r="D35" s="28"/>
      <c r="E35" s="23"/>
      <c r="F35" s="23"/>
      <c r="G35" s="31"/>
      <c r="H35" s="47"/>
      <c r="I35" s="27"/>
      <c r="J35" s="54"/>
      <c r="K35" s="54"/>
      <c r="L35" s="54"/>
    </row>
    <row r="36" spans="1:13" s="33" customFormat="1" ht="9" customHeight="1">
      <c r="A36" s="28"/>
      <c r="B36" s="28"/>
      <c r="C36" s="23"/>
      <c r="D36" s="26"/>
      <c r="E36" s="26"/>
      <c r="F36" s="26"/>
      <c r="G36" s="24"/>
      <c r="H36" s="47"/>
      <c r="I36" s="27"/>
    </row>
    <row r="37" spans="1:13" s="32" customFormat="1" ht="15" customHeight="1">
      <c r="A37" s="28" t="s">
        <v>140</v>
      </c>
      <c r="B37" s="28" t="s">
        <v>0</v>
      </c>
      <c r="C37" s="29" t="s">
        <v>16</v>
      </c>
      <c r="D37" s="28"/>
      <c r="E37" s="30"/>
      <c r="F37" s="30"/>
      <c r="G37" s="31"/>
      <c r="H37" s="46">
        <v>1</v>
      </c>
      <c r="I37" s="25" t="s">
        <v>0</v>
      </c>
      <c r="J37" s="48">
        <v>37587.18</v>
      </c>
      <c r="L37" s="48">
        <f>J37*H37</f>
        <v>37587.18</v>
      </c>
    </row>
    <row r="38" spans="1:13" ht="360" customHeight="1">
      <c r="C38" s="29" t="s">
        <v>245</v>
      </c>
    </row>
    <row r="39" spans="1:13" s="33" customFormat="1" ht="9" customHeight="1">
      <c r="A39" s="28"/>
      <c r="B39" s="28"/>
      <c r="C39" s="23"/>
      <c r="D39" s="26"/>
      <c r="E39" s="26"/>
      <c r="F39" s="26"/>
      <c r="G39" s="24"/>
      <c r="H39" s="47"/>
      <c r="I39" s="27"/>
    </row>
    <row r="40" spans="1:13" s="32" customFormat="1" ht="15" customHeight="1">
      <c r="A40" s="28" t="s">
        <v>141</v>
      </c>
      <c r="B40" s="28" t="s">
        <v>0</v>
      </c>
      <c r="C40" s="29" t="s">
        <v>210</v>
      </c>
      <c r="D40" s="28"/>
      <c r="E40" s="30"/>
      <c r="F40" s="30"/>
      <c r="G40" s="31"/>
      <c r="H40" s="46">
        <v>5</v>
      </c>
      <c r="I40" s="25" t="s">
        <v>0</v>
      </c>
      <c r="J40" s="48">
        <v>876.25</v>
      </c>
      <c r="L40" s="48">
        <f>J40*H40</f>
        <v>4381.25</v>
      </c>
    </row>
    <row r="41" spans="1:13" ht="79.8">
      <c r="C41" s="29" t="s">
        <v>240</v>
      </c>
    </row>
    <row r="42" spans="1:13" s="33" customFormat="1" ht="9" customHeight="1">
      <c r="A42" s="28"/>
      <c r="B42" s="28"/>
      <c r="C42" s="23"/>
      <c r="D42" s="26"/>
      <c r="E42" s="26"/>
      <c r="F42" s="26"/>
      <c r="G42" s="24"/>
      <c r="H42" s="47"/>
      <c r="I42" s="27"/>
    </row>
    <row r="43" spans="1:13" s="32" customFormat="1" ht="15" customHeight="1">
      <c r="A43" s="28" t="s">
        <v>142</v>
      </c>
      <c r="B43" s="28" t="s">
        <v>0</v>
      </c>
      <c r="C43" s="29" t="s">
        <v>17</v>
      </c>
      <c r="D43" s="28"/>
      <c r="E43" s="30"/>
      <c r="F43" s="30"/>
      <c r="G43" s="31"/>
      <c r="H43" s="46">
        <v>1</v>
      </c>
      <c r="I43" s="25" t="s">
        <v>0</v>
      </c>
      <c r="J43" s="54">
        <v>9922</v>
      </c>
      <c r="K43" s="54"/>
      <c r="L43" s="54">
        <f>J43*H43</f>
        <v>9922</v>
      </c>
    </row>
    <row r="44" spans="1:13" ht="273.60000000000002">
      <c r="C44" s="29" t="s">
        <v>246</v>
      </c>
    </row>
    <row r="45" spans="1:13" s="33" customFormat="1" ht="9" customHeight="1">
      <c r="A45" s="28"/>
      <c r="B45" s="28"/>
      <c r="C45" s="23"/>
      <c r="D45" s="26"/>
      <c r="E45" s="26"/>
      <c r="F45" s="26"/>
      <c r="G45" s="24"/>
      <c r="H45" s="47"/>
      <c r="I45" s="27"/>
    </row>
    <row r="46" spans="1:13" s="32" customFormat="1" ht="15" customHeight="1">
      <c r="A46" s="28" t="s">
        <v>143</v>
      </c>
      <c r="B46" s="28" t="s">
        <v>0</v>
      </c>
      <c r="C46" s="29" t="s">
        <v>211</v>
      </c>
      <c r="D46" s="28"/>
      <c r="E46" s="30"/>
      <c r="F46" s="30"/>
      <c r="G46" s="31"/>
      <c r="H46" s="46">
        <v>1</v>
      </c>
      <c r="I46" s="25" t="s">
        <v>0</v>
      </c>
      <c r="J46" s="54">
        <v>14939.57</v>
      </c>
      <c r="K46" s="54"/>
      <c r="L46" s="54">
        <f>J46*H46</f>
        <v>14939.57</v>
      </c>
    </row>
    <row r="47" spans="1:13" ht="166.8" customHeight="1">
      <c r="C47" s="29" t="s">
        <v>218</v>
      </c>
      <c r="J47" s="54"/>
      <c r="K47" s="54"/>
      <c r="L47" s="54"/>
    </row>
    <row r="48" spans="1:13" s="33" customFormat="1" ht="9" customHeight="1">
      <c r="A48" s="28"/>
      <c r="B48" s="28"/>
      <c r="C48" s="23"/>
      <c r="D48" s="26"/>
      <c r="E48" s="26"/>
      <c r="F48" s="26"/>
      <c r="G48" s="24"/>
      <c r="H48" s="47"/>
      <c r="I48" s="27"/>
      <c r="J48" s="54"/>
      <c r="K48" s="54"/>
      <c r="L48" s="54"/>
    </row>
    <row r="49" spans="1:12" s="32" customFormat="1" ht="15" customHeight="1">
      <c r="A49" s="28" t="s">
        <v>144</v>
      </c>
      <c r="B49" s="28" t="s">
        <v>0</v>
      </c>
      <c r="C49" s="29" t="s">
        <v>212</v>
      </c>
      <c r="D49" s="28"/>
      <c r="E49" s="30"/>
      <c r="F49" s="30"/>
      <c r="G49" s="31"/>
      <c r="H49" s="46">
        <v>1</v>
      </c>
      <c r="I49" s="25" t="s">
        <v>0</v>
      </c>
      <c r="J49" s="54">
        <v>14939.57</v>
      </c>
      <c r="K49" s="54"/>
      <c r="L49" s="54">
        <f>J49*H49</f>
        <v>14939.57</v>
      </c>
    </row>
    <row r="50" spans="1:12" ht="164.4" customHeight="1">
      <c r="C50" s="29" t="s">
        <v>218</v>
      </c>
    </row>
    <row r="51" spans="1:12" s="33" customFormat="1" ht="9" customHeight="1">
      <c r="A51" s="28"/>
      <c r="B51" s="28"/>
      <c r="C51" s="23"/>
      <c r="D51" s="26"/>
      <c r="E51" s="26"/>
      <c r="F51" s="26"/>
      <c r="G51" s="24"/>
      <c r="H51" s="47"/>
      <c r="I51" s="27"/>
    </row>
    <row r="52" spans="1:12" s="32" customFormat="1" ht="15" customHeight="1">
      <c r="A52" s="28" t="s">
        <v>145</v>
      </c>
      <c r="B52" s="28" t="s">
        <v>0</v>
      </c>
      <c r="C52" s="29" t="s">
        <v>18</v>
      </c>
      <c r="D52" s="28"/>
      <c r="E52" s="30"/>
      <c r="F52" s="30"/>
      <c r="G52" s="31"/>
      <c r="H52" s="46">
        <v>1</v>
      </c>
      <c r="I52" s="25" t="s">
        <v>0</v>
      </c>
      <c r="J52" s="54">
        <v>2266.9699999999998</v>
      </c>
      <c r="K52" s="54"/>
      <c r="L52" s="54">
        <f>J52*H52</f>
        <v>2266.9699999999998</v>
      </c>
    </row>
    <row r="53" spans="1:12" ht="106.8" customHeight="1">
      <c r="C53" s="29" t="s">
        <v>37</v>
      </c>
    </row>
    <row r="54" spans="1:12" s="33" customFormat="1" ht="9" customHeight="1">
      <c r="A54" s="28"/>
      <c r="B54" s="28"/>
      <c r="C54" s="23"/>
      <c r="D54" s="26"/>
      <c r="E54" s="26"/>
      <c r="F54" s="26"/>
      <c r="G54" s="24"/>
      <c r="H54" s="47"/>
      <c r="I54" s="27"/>
    </row>
    <row r="55" spans="1:12" s="32" customFormat="1" ht="15" customHeight="1">
      <c r="A55" s="28" t="s">
        <v>146</v>
      </c>
      <c r="B55" s="28" t="s">
        <v>0</v>
      </c>
      <c r="C55" s="29" t="s">
        <v>19</v>
      </c>
      <c r="D55" s="28"/>
      <c r="E55" s="30"/>
      <c r="F55" s="30"/>
      <c r="G55" s="31"/>
      <c r="H55" s="46">
        <v>2</v>
      </c>
      <c r="I55" s="25" t="s">
        <v>0</v>
      </c>
      <c r="J55" s="54">
        <f>6710.42/2</f>
        <v>3355.21</v>
      </c>
      <c r="K55" s="54"/>
      <c r="L55" s="54">
        <f>J55*H55</f>
        <v>6710.42</v>
      </c>
    </row>
    <row r="56" spans="1:12" s="32" customFormat="1" ht="228">
      <c r="A56" s="28"/>
      <c r="B56" s="28"/>
      <c r="C56" s="29" t="s">
        <v>219</v>
      </c>
      <c r="D56" s="28"/>
      <c r="E56" s="30"/>
      <c r="F56" s="30"/>
      <c r="G56" s="31"/>
      <c r="H56" s="46"/>
      <c r="I56" s="25"/>
      <c r="J56" s="54"/>
      <c r="K56" s="54"/>
      <c r="L56" s="54"/>
    </row>
    <row r="57" spans="1:12" s="33" customFormat="1" ht="9" customHeight="1">
      <c r="A57" s="28"/>
      <c r="B57" s="28"/>
      <c r="C57" s="23"/>
      <c r="D57" s="26"/>
      <c r="E57" s="26"/>
      <c r="F57" s="26"/>
      <c r="G57" s="24"/>
      <c r="H57" s="47"/>
      <c r="I57" s="27"/>
      <c r="J57" s="54"/>
      <c r="K57" s="54"/>
      <c r="L57" s="54"/>
    </row>
    <row r="58" spans="1:12" s="32" customFormat="1" ht="15" customHeight="1">
      <c r="A58" s="28" t="s">
        <v>147</v>
      </c>
      <c r="B58" s="28" t="s">
        <v>0</v>
      </c>
      <c r="C58" s="29" t="s">
        <v>20</v>
      </c>
      <c r="D58" s="28"/>
      <c r="E58" s="30"/>
      <c r="F58" s="30"/>
      <c r="G58" s="31"/>
      <c r="H58" s="46">
        <v>1</v>
      </c>
      <c r="I58" s="25" t="s">
        <v>0</v>
      </c>
      <c r="J58" s="54">
        <v>3446.72</v>
      </c>
      <c r="K58" s="54"/>
      <c r="L58" s="54">
        <f>J58*H58</f>
        <v>3446.72</v>
      </c>
    </row>
    <row r="59" spans="1:12" ht="186" customHeight="1">
      <c r="C59" s="29" t="s">
        <v>38</v>
      </c>
      <c r="J59" s="54"/>
      <c r="K59" s="54"/>
      <c r="L59" s="54"/>
    </row>
    <row r="60" spans="1:12" s="33" customFormat="1" ht="9" customHeight="1">
      <c r="A60" s="28"/>
      <c r="B60" s="28"/>
      <c r="C60" s="23"/>
      <c r="D60" s="26"/>
      <c r="E60" s="26"/>
      <c r="F60" s="26"/>
      <c r="G60" s="24"/>
      <c r="H60" s="47"/>
      <c r="I60" s="27"/>
      <c r="J60" s="54"/>
      <c r="K60" s="54"/>
      <c r="L60" s="54"/>
    </row>
    <row r="61" spans="1:12" s="32" customFormat="1" ht="15" customHeight="1">
      <c r="A61" s="28" t="s">
        <v>148</v>
      </c>
      <c r="B61" s="28" t="s">
        <v>0</v>
      </c>
      <c r="C61" s="29" t="s">
        <v>21</v>
      </c>
      <c r="D61" s="28"/>
      <c r="E61" s="30"/>
      <c r="F61" s="30"/>
      <c r="G61" s="31"/>
      <c r="H61" s="46">
        <v>2</v>
      </c>
      <c r="I61" s="25" t="s">
        <v>0</v>
      </c>
      <c r="J61" s="54">
        <f>13334.35/2</f>
        <v>6667.1750000000002</v>
      </c>
      <c r="K61" s="54"/>
      <c r="L61" s="54">
        <f>J61*H61</f>
        <v>13334.35</v>
      </c>
    </row>
    <row r="62" spans="1:12" ht="176.4" customHeight="1">
      <c r="C62" s="29" t="s">
        <v>220</v>
      </c>
      <c r="J62" s="54"/>
      <c r="K62" s="54"/>
      <c r="L62" s="54"/>
    </row>
    <row r="63" spans="1:12" s="33" customFormat="1" ht="9" customHeight="1">
      <c r="A63" s="28"/>
      <c r="B63" s="28"/>
      <c r="C63" s="23"/>
      <c r="D63" s="26"/>
      <c r="E63" s="26"/>
      <c r="F63" s="26"/>
      <c r="G63" s="24"/>
      <c r="H63" s="47"/>
      <c r="I63" s="27"/>
      <c r="J63" s="54"/>
      <c r="K63" s="54"/>
      <c r="L63" s="54"/>
    </row>
    <row r="64" spans="1:12" s="32" customFormat="1" ht="15" customHeight="1">
      <c r="A64" s="28" t="s">
        <v>149</v>
      </c>
      <c r="B64" s="28" t="s">
        <v>0</v>
      </c>
      <c r="C64" s="29" t="s">
        <v>22</v>
      </c>
      <c r="D64" s="28"/>
      <c r="E64" s="30"/>
      <c r="F64" s="30"/>
      <c r="G64" s="31"/>
      <c r="H64" s="46">
        <v>1</v>
      </c>
      <c r="I64" s="25" t="s">
        <v>0</v>
      </c>
      <c r="J64" s="54">
        <v>11174.94</v>
      </c>
      <c r="K64" s="54"/>
      <c r="L64" s="54">
        <f>J64*H64</f>
        <v>11174.94</v>
      </c>
    </row>
    <row r="65" spans="1:12" s="32" customFormat="1" ht="112.2" customHeight="1">
      <c r="A65" s="28"/>
      <c r="B65" s="28"/>
      <c r="C65" s="29" t="s">
        <v>241</v>
      </c>
      <c r="D65" s="28"/>
      <c r="E65" s="30"/>
      <c r="F65" s="30"/>
      <c r="G65" s="31"/>
      <c r="H65" s="46"/>
      <c r="I65" s="25"/>
      <c r="J65" s="54"/>
      <c r="K65" s="54"/>
      <c r="L65" s="54"/>
    </row>
    <row r="66" spans="1:12" ht="82.8" customHeight="1">
      <c r="C66" s="29" t="s">
        <v>242</v>
      </c>
      <c r="J66" s="54"/>
      <c r="K66" s="54"/>
      <c r="L66" s="54"/>
    </row>
    <row r="67" spans="1:12" s="33" customFormat="1" ht="9" customHeight="1">
      <c r="A67" s="28"/>
      <c r="B67" s="28"/>
      <c r="C67" s="23"/>
      <c r="D67" s="26"/>
      <c r="E67" s="26"/>
      <c r="F67" s="26"/>
      <c r="G67" s="24"/>
      <c r="H67" s="47"/>
      <c r="I67" s="27"/>
      <c r="J67" s="54"/>
      <c r="K67" s="54"/>
      <c r="L67" s="54"/>
    </row>
    <row r="68" spans="1:12" s="32" customFormat="1" ht="15" customHeight="1">
      <c r="A68" s="28" t="s">
        <v>150</v>
      </c>
      <c r="B68" s="28" t="s">
        <v>0</v>
      </c>
      <c r="C68" s="29" t="s">
        <v>23</v>
      </c>
      <c r="D68" s="28"/>
      <c r="E68" s="30"/>
      <c r="F68" s="30"/>
      <c r="G68" s="31"/>
      <c r="H68" s="46">
        <v>1</v>
      </c>
      <c r="I68" s="25" t="s">
        <v>0</v>
      </c>
      <c r="J68" s="54">
        <f>3595.77/2</f>
        <v>1797.885</v>
      </c>
      <c r="K68" s="54"/>
      <c r="L68" s="54">
        <f>J68*H68</f>
        <v>1797.885</v>
      </c>
    </row>
    <row r="69" spans="1:12" ht="87" customHeight="1">
      <c r="C69" s="29" t="s">
        <v>209</v>
      </c>
      <c r="J69" s="54"/>
      <c r="K69" s="54"/>
      <c r="L69" s="54"/>
    </row>
    <row r="70" spans="1:12" s="33" customFormat="1" ht="9" customHeight="1">
      <c r="A70" s="28"/>
      <c r="B70" s="28"/>
      <c r="C70" s="23"/>
      <c r="D70" s="26"/>
      <c r="E70" s="26"/>
      <c r="F70" s="26"/>
      <c r="G70" s="24"/>
      <c r="H70" s="47"/>
      <c r="I70" s="27"/>
      <c r="J70" s="54"/>
      <c r="K70" s="54"/>
      <c r="L70" s="54"/>
    </row>
    <row r="71" spans="1:12" s="32" customFormat="1" ht="15" customHeight="1">
      <c r="A71" s="28" t="s">
        <v>151</v>
      </c>
      <c r="B71" s="28" t="s">
        <v>0</v>
      </c>
      <c r="C71" s="29" t="s">
        <v>24</v>
      </c>
      <c r="D71" s="28"/>
      <c r="E71" s="30"/>
      <c r="F71" s="30"/>
      <c r="G71" s="31"/>
      <c r="H71" s="46">
        <v>1</v>
      </c>
      <c r="I71" s="25" t="s">
        <v>0</v>
      </c>
      <c r="J71" s="54">
        <f>3595.77/2</f>
        <v>1797.885</v>
      </c>
      <c r="K71" s="54"/>
      <c r="L71" s="54">
        <f>J71*H71</f>
        <v>1797.885</v>
      </c>
    </row>
    <row r="72" spans="1:12" ht="84.6" customHeight="1">
      <c r="C72" s="29" t="s">
        <v>209</v>
      </c>
      <c r="J72" s="54"/>
      <c r="K72" s="54"/>
      <c r="L72" s="54"/>
    </row>
    <row r="73" spans="1:12" s="33" customFormat="1" ht="9" customHeight="1">
      <c r="A73" s="28"/>
      <c r="B73" s="28"/>
      <c r="C73" s="23"/>
      <c r="D73" s="26"/>
      <c r="E73" s="26"/>
      <c r="F73" s="26"/>
      <c r="G73" s="24"/>
      <c r="H73" s="47"/>
      <c r="I73" s="27"/>
      <c r="J73" s="54"/>
      <c r="K73" s="54"/>
      <c r="L73" s="54"/>
    </row>
    <row r="74" spans="1:12" s="32" customFormat="1" ht="15" customHeight="1">
      <c r="A74" s="28" t="s">
        <v>152</v>
      </c>
      <c r="B74" s="28" t="s">
        <v>0</v>
      </c>
      <c r="C74" s="29" t="s">
        <v>25</v>
      </c>
      <c r="D74" s="28"/>
      <c r="E74" s="30"/>
      <c r="F74" s="30"/>
      <c r="G74" s="31"/>
      <c r="H74" s="46">
        <v>1</v>
      </c>
      <c r="I74" s="25" t="s">
        <v>0</v>
      </c>
      <c r="J74" s="54">
        <v>13334.35</v>
      </c>
      <c r="K74" s="54"/>
      <c r="L74" s="54">
        <f>J74*H74</f>
        <v>13334.35</v>
      </c>
    </row>
    <row r="75" spans="1:12" ht="210.6" customHeight="1">
      <c r="C75" s="29" t="s">
        <v>221</v>
      </c>
      <c r="J75" s="54"/>
      <c r="K75" s="54"/>
      <c r="L75" s="54"/>
    </row>
    <row r="76" spans="1:12" s="33" customFormat="1" ht="9" customHeight="1">
      <c r="A76" s="28"/>
      <c r="B76" s="28"/>
      <c r="C76" s="23"/>
      <c r="D76" s="26"/>
      <c r="E76" s="26"/>
      <c r="F76" s="26"/>
      <c r="G76" s="24"/>
      <c r="H76" s="47"/>
      <c r="I76" s="27"/>
      <c r="J76" s="54"/>
      <c r="K76" s="54"/>
      <c r="L76" s="54"/>
    </row>
    <row r="77" spans="1:12" s="32" customFormat="1" ht="15" customHeight="1">
      <c r="A77" s="28" t="s">
        <v>153</v>
      </c>
      <c r="B77" s="28" t="s">
        <v>0</v>
      </c>
      <c r="C77" s="29" t="s">
        <v>26</v>
      </c>
      <c r="D77" s="28"/>
      <c r="E77" s="30"/>
      <c r="F77" s="30"/>
      <c r="G77" s="31"/>
      <c r="H77" s="46">
        <v>1</v>
      </c>
      <c r="I77" s="25" t="s">
        <v>0</v>
      </c>
      <c r="J77" s="54">
        <v>1981.9</v>
      </c>
      <c r="K77" s="54"/>
      <c r="L77" s="54">
        <f>J77*H77</f>
        <v>1981.9</v>
      </c>
    </row>
    <row r="78" spans="1:12" ht="60.6" customHeight="1">
      <c r="C78" s="29" t="s">
        <v>214</v>
      </c>
      <c r="J78" s="54"/>
      <c r="K78" s="54"/>
      <c r="L78" s="54"/>
    </row>
    <row r="79" spans="1:12" s="33" customFormat="1" ht="9" customHeight="1">
      <c r="A79" s="28"/>
      <c r="B79" s="28"/>
      <c r="C79" s="23"/>
      <c r="D79" s="26"/>
      <c r="E79" s="26"/>
      <c r="F79" s="26"/>
      <c r="G79" s="24"/>
      <c r="H79" s="47"/>
      <c r="I79" s="27"/>
      <c r="J79" s="54"/>
      <c r="K79" s="54"/>
      <c r="L79" s="54"/>
    </row>
    <row r="80" spans="1:12" s="32" customFormat="1" ht="15" customHeight="1">
      <c r="A80" s="28" t="s">
        <v>154</v>
      </c>
      <c r="B80" s="28" t="s">
        <v>0</v>
      </c>
      <c r="C80" s="29" t="s">
        <v>27</v>
      </c>
      <c r="D80" s="28"/>
      <c r="E80" s="30"/>
      <c r="F80" s="30"/>
      <c r="G80" s="31"/>
      <c r="H80" s="46">
        <v>1</v>
      </c>
      <c r="I80" s="25" t="s">
        <v>0</v>
      </c>
      <c r="J80" s="54">
        <v>7379.72</v>
      </c>
      <c r="K80" s="54"/>
      <c r="L80" s="54">
        <f>J80*H80</f>
        <v>7379.72</v>
      </c>
    </row>
    <row r="81" spans="1:12" ht="207.6" customHeight="1">
      <c r="C81" s="29" t="s">
        <v>234</v>
      </c>
      <c r="J81" s="54"/>
      <c r="K81" s="54"/>
      <c r="L81" s="54"/>
    </row>
    <row r="82" spans="1:12" s="33" customFormat="1" ht="9" customHeight="1">
      <c r="A82" s="28"/>
      <c r="B82" s="28"/>
      <c r="C82" s="23"/>
      <c r="D82" s="26"/>
      <c r="E82" s="26"/>
      <c r="F82" s="26"/>
      <c r="G82" s="24"/>
      <c r="H82" s="47"/>
      <c r="I82" s="27"/>
      <c r="J82" s="54"/>
      <c r="K82" s="54"/>
      <c r="L82" s="54"/>
    </row>
    <row r="83" spans="1:12" s="32" customFormat="1" ht="15">
      <c r="A83" s="28" t="s">
        <v>155</v>
      </c>
      <c r="B83" s="28" t="s">
        <v>0</v>
      </c>
      <c r="C83" s="29" t="s">
        <v>65</v>
      </c>
      <c r="D83" s="28"/>
      <c r="E83" s="30"/>
      <c r="F83" s="30"/>
      <c r="G83" s="31"/>
      <c r="H83" s="46">
        <v>1</v>
      </c>
      <c r="I83" s="25" t="s">
        <v>0</v>
      </c>
      <c r="J83" s="54">
        <v>19977.099999999999</v>
      </c>
      <c r="K83" s="54"/>
      <c r="L83" s="54">
        <f>J83*H83</f>
        <v>19977.099999999999</v>
      </c>
    </row>
    <row r="84" spans="1:12" s="32" customFormat="1" ht="214.2" customHeight="1">
      <c r="A84" s="28"/>
      <c r="B84" s="28"/>
      <c r="C84" s="29" t="s">
        <v>243</v>
      </c>
      <c r="D84" s="28"/>
      <c r="E84" s="30"/>
      <c r="F84" s="30"/>
      <c r="G84" s="31"/>
      <c r="H84" s="46"/>
      <c r="I84" s="25"/>
      <c r="J84" s="54"/>
      <c r="K84" s="54"/>
      <c r="L84" s="54"/>
    </row>
    <row r="85" spans="1:12" ht="107.4" customHeight="1">
      <c r="C85" s="29" t="s">
        <v>244</v>
      </c>
      <c r="J85" s="54"/>
      <c r="K85" s="54"/>
      <c r="L85" s="54"/>
    </row>
    <row r="86" spans="1:12" s="33" customFormat="1" ht="9" customHeight="1">
      <c r="A86" s="28"/>
      <c r="B86" s="28"/>
      <c r="C86" s="23"/>
      <c r="D86" s="26"/>
      <c r="E86" s="26"/>
      <c r="F86" s="26"/>
      <c r="G86" s="24"/>
      <c r="H86" s="47"/>
      <c r="I86" s="27"/>
      <c r="J86" s="54"/>
      <c r="K86" s="54"/>
      <c r="L86" s="54"/>
    </row>
    <row r="87" spans="1:12" s="32" customFormat="1" ht="15" customHeight="1">
      <c r="A87" s="28" t="s">
        <v>156</v>
      </c>
      <c r="B87" s="28" t="s">
        <v>0</v>
      </c>
      <c r="C87" s="29" t="s">
        <v>28</v>
      </c>
      <c r="D87" s="28"/>
      <c r="E87" s="30"/>
      <c r="F87" s="30"/>
      <c r="G87" s="31"/>
      <c r="H87" s="46">
        <v>1</v>
      </c>
      <c r="I87" s="25" t="s">
        <v>0</v>
      </c>
      <c r="J87" s="54">
        <v>3085.5</v>
      </c>
      <c r="K87" s="54"/>
      <c r="L87" s="54">
        <f>J87*H87</f>
        <v>3085.5</v>
      </c>
    </row>
    <row r="88" spans="1:12" ht="132" customHeight="1">
      <c r="C88" s="29" t="s">
        <v>222</v>
      </c>
      <c r="J88" s="54"/>
      <c r="K88" s="54"/>
      <c r="L88" s="54"/>
    </row>
    <row r="89" spans="1:12" s="33" customFormat="1" ht="9" customHeight="1">
      <c r="A89" s="28"/>
      <c r="B89" s="28"/>
      <c r="C89" s="23"/>
      <c r="D89" s="26"/>
      <c r="E89" s="26"/>
      <c r="F89" s="26"/>
      <c r="G89" s="24"/>
      <c r="H89" s="47"/>
      <c r="I89" s="27"/>
      <c r="J89" s="54"/>
      <c r="K89" s="54"/>
      <c r="L89" s="54"/>
    </row>
    <row r="90" spans="1:12" s="32" customFormat="1" ht="15" customHeight="1">
      <c r="A90" s="28" t="s">
        <v>157</v>
      </c>
      <c r="B90" s="28" t="s">
        <v>0</v>
      </c>
      <c r="C90" s="29" t="s">
        <v>29</v>
      </c>
      <c r="D90" s="28"/>
      <c r="E90" s="30"/>
      <c r="F90" s="30"/>
      <c r="G90" s="31"/>
      <c r="H90" s="46">
        <v>1</v>
      </c>
      <c r="I90" s="25" t="s">
        <v>0</v>
      </c>
      <c r="J90" s="54">
        <v>3054.13</v>
      </c>
      <c r="K90" s="54"/>
      <c r="L90" s="54">
        <f>J90*H90</f>
        <v>3054.13</v>
      </c>
    </row>
    <row r="91" spans="1:12" ht="171">
      <c r="C91" s="29" t="s">
        <v>235</v>
      </c>
      <c r="J91" s="54"/>
      <c r="K91" s="54"/>
      <c r="L91" s="54"/>
    </row>
    <row r="92" spans="1:12" s="33" customFormat="1" ht="9" customHeight="1">
      <c r="A92" s="28"/>
      <c r="B92" s="28"/>
      <c r="C92" s="23"/>
      <c r="D92" s="26"/>
      <c r="E92" s="26"/>
      <c r="F92" s="26"/>
      <c r="G92" s="24"/>
      <c r="H92" s="47"/>
      <c r="I92" s="27"/>
      <c r="J92" s="54"/>
      <c r="K92" s="54"/>
      <c r="L92" s="54"/>
    </row>
    <row r="93" spans="1:12" s="32" customFormat="1" ht="15" customHeight="1">
      <c r="A93" s="28" t="s">
        <v>158</v>
      </c>
      <c r="B93" s="28" t="s">
        <v>0</v>
      </c>
      <c r="C93" s="29" t="s">
        <v>30</v>
      </c>
      <c r="D93" s="28"/>
      <c r="E93" s="30"/>
      <c r="F93" s="30"/>
      <c r="G93" s="31"/>
      <c r="H93" s="46">
        <v>1</v>
      </c>
      <c r="I93" s="25" t="s">
        <v>0</v>
      </c>
      <c r="J93" s="54">
        <v>4900.5</v>
      </c>
      <c r="K93" s="54"/>
      <c r="L93" s="54">
        <f>J93*H93</f>
        <v>4900.5</v>
      </c>
    </row>
    <row r="94" spans="1:12" ht="159.6">
      <c r="C94" s="29" t="s">
        <v>223</v>
      </c>
      <c r="J94" s="54"/>
      <c r="K94" s="54"/>
      <c r="L94" s="54"/>
    </row>
    <row r="95" spans="1:12" s="33" customFormat="1" ht="9" customHeight="1">
      <c r="A95" s="28"/>
      <c r="B95" s="28"/>
      <c r="C95" s="23"/>
      <c r="D95" s="26"/>
      <c r="E95" s="26"/>
      <c r="F95" s="26"/>
      <c r="G95" s="24"/>
      <c r="H95" s="47"/>
      <c r="I95" s="27"/>
      <c r="J95" s="54"/>
      <c r="K95" s="54"/>
      <c r="L95" s="54"/>
    </row>
    <row r="96" spans="1:12" s="32" customFormat="1" ht="15" customHeight="1">
      <c r="A96" s="28" t="s">
        <v>159</v>
      </c>
      <c r="B96" s="28" t="s">
        <v>0</v>
      </c>
      <c r="C96" s="29" t="s">
        <v>31</v>
      </c>
      <c r="D96" s="28"/>
      <c r="E96" s="30"/>
      <c r="F96" s="30"/>
      <c r="G96" s="31"/>
      <c r="H96" s="46">
        <v>2</v>
      </c>
      <c r="I96" s="25" t="s">
        <v>0</v>
      </c>
      <c r="J96" s="54">
        <f>6260.74/2</f>
        <v>3130.37</v>
      </c>
      <c r="K96" s="54"/>
      <c r="L96" s="54">
        <f>J96*H96</f>
        <v>6260.74</v>
      </c>
    </row>
    <row r="97" spans="1:12" ht="153.6" customHeight="1">
      <c r="C97" s="29" t="s">
        <v>39</v>
      </c>
      <c r="J97" s="54"/>
      <c r="K97" s="54"/>
      <c r="L97" s="54"/>
    </row>
    <row r="98" spans="1:12" s="33" customFormat="1" ht="9" customHeight="1">
      <c r="A98" s="28"/>
      <c r="B98" s="28"/>
      <c r="C98" s="23"/>
      <c r="D98" s="26"/>
      <c r="E98" s="26"/>
      <c r="F98" s="26"/>
      <c r="G98" s="24"/>
      <c r="H98" s="47"/>
      <c r="I98" s="27"/>
      <c r="J98" s="54"/>
      <c r="K98" s="54"/>
      <c r="L98" s="54"/>
    </row>
    <row r="99" spans="1:12" s="32" customFormat="1" ht="15" customHeight="1">
      <c r="A99" s="28" t="s">
        <v>160</v>
      </c>
      <c r="B99" s="28" t="s">
        <v>0</v>
      </c>
      <c r="C99" s="29" t="s">
        <v>32</v>
      </c>
      <c r="D99" s="28"/>
      <c r="E99" s="30"/>
      <c r="F99" s="30"/>
      <c r="G99" s="31"/>
      <c r="H99" s="46">
        <v>1</v>
      </c>
      <c r="I99" s="25" t="s">
        <v>0</v>
      </c>
      <c r="J99" s="54">
        <v>2468.4</v>
      </c>
      <c r="K99" s="54"/>
      <c r="L99" s="54">
        <f>J99*H99</f>
        <v>2468.4</v>
      </c>
    </row>
    <row r="100" spans="1:12" ht="163.80000000000001" customHeight="1">
      <c r="C100" s="29" t="s">
        <v>224</v>
      </c>
      <c r="J100" s="54"/>
      <c r="K100" s="54"/>
      <c r="L100" s="54"/>
    </row>
    <row r="101" spans="1:12" s="33" customFormat="1" ht="9" customHeight="1">
      <c r="A101" s="28"/>
      <c r="B101" s="28"/>
      <c r="C101" s="23"/>
      <c r="D101" s="26"/>
      <c r="E101" s="26"/>
      <c r="F101" s="26"/>
      <c r="G101" s="24"/>
      <c r="H101" s="47"/>
      <c r="I101" s="27"/>
      <c r="J101" s="54"/>
      <c r="K101" s="54"/>
      <c r="L101" s="54"/>
    </row>
    <row r="102" spans="1:12" s="32" customFormat="1" ht="15" customHeight="1">
      <c r="A102" s="28" t="s">
        <v>161</v>
      </c>
      <c r="B102" s="28" t="s">
        <v>0</v>
      </c>
      <c r="C102" s="29" t="s">
        <v>33</v>
      </c>
      <c r="D102" s="28"/>
      <c r="E102" s="30"/>
      <c r="F102" s="30"/>
      <c r="G102" s="31"/>
      <c r="H102" s="46">
        <v>1</v>
      </c>
      <c r="I102" s="25" t="s">
        <v>0</v>
      </c>
      <c r="J102" s="54">
        <v>2238.5</v>
      </c>
      <c r="K102" s="54"/>
      <c r="L102" s="54">
        <f>J102*H102</f>
        <v>2238.5</v>
      </c>
    </row>
    <row r="103" spans="1:12" ht="118.8" customHeight="1">
      <c r="C103" s="29" t="s">
        <v>225</v>
      </c>
      <c r="J103" s="54"/>
      <c r="K103" s="54"/>
      <c r="L103" s="54"/>
    </row>
    <row r="104" spans="1:12" s="33" customFormat="1" ht="9" customHeight="1">
      <c r="A104" s="28"/>
      <c r="B104" s="28"/>
      <c r="C104" s="23"/>
      <c r="D104" s="26"/>
      <c r="E104" s="26"/>
      <c r="F104" s="26"/>
      <c r="G104" s="24"/>
      <c r="H104" s="47"/>
      <c r="I104" s="27"/>
      <c r="J104" s="54"/>
      <c r="K104" s="54"/>
      <c r="L104" s="54"/>
    </row>
    <row r="105" spans="1:12" s="32" customFormat="1" ht="15" customHeight="1">
      <c r="A105" s="28" t="s">
        <v>162</v>
      </c>
      <c r="B105" s="28" t="s">
        <v>0</v>
      </c>
      <c r="C105" s="29" t="s">
        <v>34</v>
      </c>
      <c r="D105" s="28"/>
      <c r="E105" s="30"/>
      <c r="F105" s="30"/>
      <c r="G105" s="31"/>
      <c r="H105" s="46">
        <v>1</v>
      </c>
      <c r="I105" s="25" t="s">
        <v>0</v>
      </c>
      <c r="J105" s="54">
        <v>937.01</v>
      </c>
      <c r="K105" s="54"/>
      <c r="L105" s="54">
        <f>J105*H105</f>
        <v>937.01</v>
      </c>
    </row>
    <row r="106" spans="1:12" ht="117" customHeight="1">
      <c r="C106" s="29" t="s">
        <v>226</v>
      </c>
      <c r="J106" s="54"/>
      <c r="K106" s="54"/>
      <c r="L106" s="54"/>
    </row>
    <row r="107" spans="1:12" s="33" customFormat="1" ht="9" customHeight="1">
      <c r="A107" s="28"/>
      <c r="B107" s="28"/>
      <c r="C107" s="23"/>
      <c r="D107" s="26"/>
      <c r="E107" s="26"/>
      <c r="F107" s="26"/>
      <c r="G107" s="24"/>
      <c r="H107" s="47"/>
      <c r="I107" s="27"/>
      <c r="J107" s="54"/>
      <c r="K107" s="54"/>
      <c r="L107" s="54"/>
    </row>
    <row r="108" spans="1:12" s="32" customFormat="1" ht="15" customHeight="1">
      <c r="A108" s="28" t="s">
        <v>163</v>
      </c>
      <c r="B108" s="28" t="s">
        <v>0</v>
      </c>
      <c r="C108" s="29" t="s">
        <v>36</v>
      </c>
      <c r="D108" s="28"/>
      <c r="E108" s="30"/>
      <c r="F108" s="30"/>
      <c r="G108" s="31"/>
      <c r="H108" s="46">
        <v>2</v>
      </c>
      <c r="I108" s="25" t="s">
        <v>0</v>
      </c>
      <c r="J108" s="54">
        <v>567.57000000000005</v>
      </c>
      <c r="K108" s="54"/>
      <c r="L108" s="54">
        <f>J108*H108</f>
        <v>1135.1400000000001</v>
      </c>
    </row>
    <row r="109" spans="1:12" ht="45.6">
      <c r="C109" s="29" t="s">
        <v>217</v>
      </c>
      <c r="J109" s="54"/>
      <c r="K109" s="54"/>
      <c r="L109" s="54"/>
    </row>
    <row r="110" spans="1:12" s="33" customFormat="1" ht="9" customHeight="1">
      <c r="A110" s="28"/>
      <c r="B110" s="28"/>
      <c r="C110" s="23"/>
      <c r="D110" s="26"/>
      <c r="E110" s="26"/>
      <c r="F110" s="26"/>
      <c r="G110" s="24"/>
      <c r="H110" s="47"/>
      <c r="I110" s="27"/>
      <c r="J110" s="54"/>
      <c r="K110" s="54"/>
      <c r="L110" s="54"/>
    </row>
    <row r="111" spans="1:12" s="32" customFormat="1" ht="15" customHeight="1">
      <c r="A111" s="28" t="s">
        <v>164</v>
      </c>
      <c r="B111" s="28" t="s">
        <v>0</v>
      </c>
      <c r="C111" s="29" t="s">
        <v>35</v>
      </c>
      <c r="D111" s="28"/>
      <c r="E111" s="30"/>
      <c r="F111" s="30"/>
      <c r="G111" s="31"/>
      <c r="H111" s="46">
        <v>1</v>
      </c>
      <c r="I111" s="25" t="s">
        <v>0</v>
      </c>
      <c r="J111" s="54">
        <v>554</v>
      </c>
      <c r="K111" s="54"/>
      <c r="L111" s="54">
        <f>J111*H111</f>
        <v>554</v>
      </c>
    </row>
    <row r="112" spans="1:12" ht="47.4" customHeight="1">
      <c r="C112" s="29" t="s">
        <v>213</v>
      </c>
      <c r="J112" s="54"/>
      <c r="K112" s="54"/>
      <c r="L112" s="54"/>
    </row>
    <row r="113" spans="1:13" s="33" customFormat="1" ht="9" customHeight="1">
      <c r="A113" s="28"/>
      <c r="B113" s="28"/>
      <c r="C113" s="23"/>
      <c r="D113" s="26"/>
      <c r="E113" s="26"/>
      <c r="F113" s="26"/>
      <c r="G113" s="24"/>
      <c r="H113" s="47"/>
      <c r="I113" s="27"/>
    </row>
    <row r="114" spans="1:13" s="4" customFormat="1" ht="15">
      <c r="A114" s="60" t="s">
        <v>127</v>
      </c>
      <c r="B114" s="60"/>
      <c r="C114" s="60"/>
      <c r="D114" s="60"/>
      <c r="E114" s="60"/>
      <c r="F114" s="22"/>
      <c r="G114" s="21"/>
      <c r="H114" s="44"/>
      <c r="I114" s="18"/>
      <c r="J114" s="13"/>
      <c r="K114" s="13"/>
      <c r="L114" s="13"/>
      <c r="M114" s="55">
        <f>SUM(L5:L29)</f>
        <v>15497.04</v>
      </c>
    </row>
    <row r="115" spans="1:13" s="6" customFormat="1" ht="9" customHeight="1">
      <c r="A115" s="12"/>
      <c r="B115" s="12"/>
      <c r="C115" s="12"/>
      <c r="D115" s="14"/>
      <c r="E115" s="15"/>
      <c r="F115" s="15"/>
      <c r="G115" s="20"/>
      <c r="H115" s="45"/>
      <c r="I115" s="17"/>
    </row>
    <row r="116" spans="1:13" s="6" customFormat="1" ht="15" customHeight="1">
      <c r="A116" s="12"/>
      <c r="B116" s="12"/>
      <c r="C116" s="12"/>
      <c r="D116" s="14"/>
      <c r="E116" s="15"/>
      <c r="F116" s="15"/>
      <c r="G116" s="20"/>
      <c r="H116" s="45"/>
      <c r="I116" s="17"/>
      <c r="J116" s="40" t="s">
        <v>2</v>
      </c>
      <c r="L116" s="40" t="s">
        <v>3</v>
      </c>
    </row>
    <row r="117" spans="1:13" s="32" customFormat="1" ht="16.05" customHeight="1">
      <c r="A117" s="28" t="s">
        <v>128</v>
      </c>
      <c r="B117" s="28" t="s">
        <v>0</v>
      </c>
      <c r="C117" s="29" t="s">
        <v>4</v>
      </c>
      <c r="D117" s="28"/>
      <c r="E117" s="30"/>
      <c r="F117" s="30"/>
      <c r="G117" s="31"/>
      <c r="H117" s="46">
        <v>2</v>
      </c>
      <c r="I117" s="25" t="s">
        <v>0</v>
      </c>
      <c r="J117" s="54">
        <v>2093.3000000000002</v>
      </c>
      <c r="K117" s="54"/>
      <c r="L117" s="54">
        <f>J117*H117</f>
        <v>4186.6000000000004</v>
      </c>
    </row>
    <row r="118" spans="1:13" s="33" customFormat="1" ht="22.8">
      <c r="A118" s="28"/>
      <c r="B118" s="28"/>
      <c r="C118" s="29" t="s">
        <v>9</v>
      </c>
      <c r="D118" s="28"/>
      <c r="E118" s="23"/>
      <c r="F118" s="23"/>
      <c r="G118" s="31"/>
      <c r="H118" s="47"/>
      <c r="I118" s="27"/>
      <c r="J118" s="54"/>
      <c r="K118" s="54"/>
      <c r="L118" s="54"/>
    </row>
    <row r="119" spans="1:13" s="32" customFormat="1" ht="9" customHeight="1">
      <c r="A119" s="34"/>
      <c r="B119" s="34"/>
      <c r="C119" s="34"/>
      <c r="D119" s="35"/>
      <c r="E119" s="36"/>
      <c r="F119" s="36"/>
      <c r="G119" s="37"/>
      <c r="H119" s="43"/>
      <c r="I119" s="38"/>
      <c r="J119" s="54"/>
      <c r="K119" s="54"/>
      <c r="L119" s="54"/>
    </row>
    <row r="120" spans="1:13" s="32" customFormat="1" ht="16.05" customHeight="1">
      <c r="A120" s="28" t="s">
        <v>129</v>
      </c>
      <c r="B120" s="28" t="s">
        <v>0</v>
      </c>
      <c r="C120" s="29" t="s">
        <v>5</v>
      </c>
      <c r="D120" s="28"/>
      <c r="E120" s="30"/>
      <c r="F120" s="30"/>
      <c r="G120" s="31"/>
      <c r="H120" s="46">
        <v>1</v>
      </c>
      <c r="I120" s="25" t="s">
        <v>0</v>
      </c>
      <c r="J120" s="54">
        <v>799</v>
      </c>
      <c r="K120" s="54"/>
      <c r="L120" s="54">
        <f>J120*H120</f>
        <v>799</v>
      </c>
    </row>
    <row r="121" spans="1:13" s="33" customFormat="1" ht="22.8">
      <c r="A121" s="28"/>
      <c r="B121" s="28"/>
      <c r="C121" s="29" t="s">
        <v>11</v>
      </c>
      <c r="D121" s="28"/>
      <c r="E121" s="23"/>
      <c r="F121" s="23"/>
      <c r="G121" s="31"/>
      <c r="H121" s="47"/>
      <c r="I121" s="27"/>
      <c r="J121" s="54"/>
      <c r="K121" s="54"/>
      <c r="L121" s="54"/>
    </row>
    <row r="122" spans="1:13" s="33" customFormat="1" ht="9" customHeight="1">
      <c r="A122" s="28"/>
      <c r="B122" s="28"/>
      <c r="C122" s="23"/>
      <c r="D122" s="26"/>
      <c r="E122" s="26"/>
      <c r="F122" s="26"/>
      <c r="G122" s="24"/>
      <c r="H122" s="47"/>
      <c r="I122" s="27"/>
      <c r="J122" s="54"/>
      <c r="K122" s="54"/>
      <c r="L122" s="54"/>
    </row>
    <row r="123" spans="1:13" s="32" customFormat="1" ht="16.05" customHeight="1">
      <c r="A123" s="28" t="s">
        <v>130</v>
      </c>
      <c r="B123" s="28" t="s">
        <v>0</v>
      </c>
      <c r="C123" s="29" t="s">
        <v>6</v>
      </c>
      <c r="D123" s="28"/>
      <c r="E123" s="30"/>
      <c r="F123" s="30"/>
      <c r="G123" s="31"/>
      <c r="H123" s="46">
        <v>2</v>
      </c>
      <c r="I123" s="25" t="s">
        <v>0</v>
      </c>
      <c r="J123" s="54">
        <v>585.64</v>
      </c>
      <c r="K123" s="54"/>
      <c r="L123" s="54">
        <f>J123*H123</f>
        <v>1171.28</v>
      </c>
    </row>
    <row r="124" spans="1:13" s="33" customFormat="1" ht="28.2" customHeight="1">
      <c r="A124" s="28"/>
      <c r="B124" s="28"/>
      <c r="C124" s="29" t="s">
        <v>12</v>
      </c>
      <c r="D124" s="28"/>
      <c r="E124" s="23"/>
      <c r="F124" s="23"/>
      <c r="G124" s="31"/>
      <c r="H124" s="47"/>
      <c r="I124" s="27"/>
      <c r="J124" s="54"/>
      <c r="K124" s="54"/>
      <c r="L124" s="54"/>
    </row>
    <row r="125" spans="1:13" s="33" customFormat="1" ht="9" customHeight="1">
      <c r="A125" s="28"/>
      <c r="B125" s="28"/>
      <c r="C125" s="23"/>
      <c r="D125" s="26"/>
      <c r="E125" s="26"/>
      <c r="F125" s="26"/>
      <c r="G125" s="24"/>
      <c r="H125" s="47"/>
      <c r="I125" s="27"/>
      <c r="J125" s="54"/>
      <c r="K125" s="54"/>
      <c r="L125" s="54"/>
    </row>
    <row r="126" spans="1:13" s="32" customFormat="1" ht="16.05" customHeight="1">
      <c r="A126" s="28" t="s">
        <v>131</v>
      </c>
      <c r="B126" s="28" t="s">
        <v>0</v>
      </c>
      <c r="C126" s="29" t="s">
        <v>7</v>
      </c>
      <c r="D126" s="28"/>
      <c r="E126" s="30"/>
      <c r="F126" s="30"/>
      <c r="G126" s="31"/>
      <c r="H126" s="46">
        <v>5</v>
      </c>
      <c r="I126" s="25" t="s">
        <v>0</v>
      </c>
      <c r="J126" s="54">
        <v>414</v>
      </c>
      <c r="K126" s="54"/>
      <c r="L126" s="54">
        <f>J126*H126</f>
        <v>2070</v>
      </c>
    </row>
    <row r="127" spans="1:13" s="33" customFormat="1" ht="57">
      <c r="A127" s="28"/>
      <c r="B127" s="28"/>
      <c r="C127" s="29" t="s">
        <v>116</v>
      </c>
      <c r="D127" s="28"/>
      <c r="E127" s="23"/>
      <c r="F127" s="23"/>
      <c r="G127" s="31"/>
      <c r="H127" s="47"/>
      <c r="I127" s="27"/>
      <c r="J127" s="48"/>
      <c r="K127" s="48"/>
      <c r="L127" s="48"/>
    </row>
    <row r="128" spans="1:13" s="33" customFormat="1" ht="9" customHeight="1">
      <c r="A128" s="28"/>
      <c r="B128" s="28"/>
      <c r="C128" s="23"/>
      <c r="D128" s="26"/>
      <c r="E128" s="26"/>
      <c r="F128" s="26"/>
      <c r="G128" s="24"/>
      <c r="H128" s="47"/>
      <c r="I128" s="27"/>
      <c r="J128" s="48"/>
      <c r="K128" s="48"/>
      <c r="L128" s="48"/>
    </row>
    <row r="129" spans="1:12" s="33" customFormat="1" ht="15" customHeight="1">
      <c r="A129" s="28" t="s">
        <v>132</v>
      </c>
      <c r="B129" s="28" t="s">
        <v>0</v>
      </c>
      <c r="C129" s="29" t="s">
        <v>66</v>
      </c>
      <c r="D129" s="28"/>
      <c r="E129" s="30"/>
      <c r="F129" s="30"/>
      <c r="G129" s="31"/>
      <c r="H129" s="46">
        <v>2</v>
      </c>
      <c r="I129" s="25" t="s">
        <v>0</v>
      </c>
      <c r="J129" s="54">
        <v>739</v>
      </c>
      <c r="K129" s="54"/>
      <c r="L129" s="54">
        <f>J129*H129</f>
        <v>1478</v>
      </c>
    </row>
    <row r="130" spans="1:12" s="33" customFormat="1" ht="22.8">
      <c r="A130" s="28"/>
      <c r="B130" s="28"/>
      <c r="C130" s="29" t="s">
        <v>10</v>
      </c>
      <c r="D130" s="28"/>
      <c r="E130" s="23"/>
      <c r="F130" s="23"/>
      <c r="G130" s="31"/>
      <c r="H130" s="47"/>
      <c r="I130" s="27"/>
      <c r="J130" s="54"/>
      <c r="K130" s="54"/>
      <c r="L130" s="54"/>
    </row>
    <row r="131" spans="1:12" s="33" customFormat="1" ht="9" customHeight="1">
      <c r="A131" s="28"/>
      <c r="B131" s="28"/>
      <c r="C131" s="23"/>
      <c r="D131" s="26"/>
      <c r="E131" s="26"/>
      <c r="F131" s="26"/>
      <c r="G131" s="24"/>
      <c r="H131" s="47"/>
      <c r="I131" s="27"/>
      <c r="J131" s="54"/>
      <c r="K131" s="54"/>
      <c r="L131" s="54"/>
    </row>
    <row r="132" spans="1:12" s="32" customFormat="1" ht="16.05" customHeight="1">
      <c r="A132" s="28" t="s">
        <v>133</v>
      </c>
      <c r="B132" s="28" t="s">
        <v>0</v>
      </c>
      <c r="C132" s="29" t="s">
        <v>8</v>
      </c>
      <c r="D132" s="28"/>
      <c r="E132" s="30"/>
      <c r="F132" s="30"/>
      <c r="G132" s="31"/>
      <c r="H132" s="46">
        <v>1</v>
      </c>
      <c r="I132" s="25" t="s">
        <v>0</v>
      </c>
      <c r="J132" s="54">
        <v>880</v>
      </c>
      <c r="K132" s="54"/>
      <c r="L132" s="54">
        <f>J132*H132</f>
        <v>880</v>
      </c>
    </row>
    <row r="133" spans="1:12" s="33" customFormat="1" ht="22.8">
      <c r="A133" s="28"/>
      <c r="B133" s="28"/>
      <c r="C133" s="29" t="s">
        <v>14</v>
      </c>
      <c r="D133" s="28"/>
      <c r="E133" s="23"/>
      <c r="F133" s="23"/>
      <c r="G133" s="31"/>
      <c r="H133" s="47"/>
      <c r="I133" s="27"/>
      <c r="J133" s="54"/>
      <c r="K133" s="54"/>
      <c r="L133" s="54"/>
    </row>
    <row r="134" spans="1:12" s="33" customFormat="1" ht="9" customHeight="1">
      <c r="A134" s="28"/>
      <c r="B134" s="28"/>
      <c r="C134" s="23"/>
      <c r="D134" s="26"/>
      <c r="E134" s="26"/>
      <c r="F134" s="26"/>
      <c r="G134" s="24"/>
      <c r="H134" s="47"/>
      <c r="I134" s="27"/>
      <c r="J134" s="54"/>
      <c r="K134" s="54"/>
      <c r="L134" s="54"/>
    </row>
    <row r="135" spans="1:12" s="32" customFormat="1" ht="16.05" customHeight="1">
      <c r="A135" s="28" t="s">
        <v>134</v>
      </c>
      <c r="B135" s="28" t="s">
        <v>0</v>
      </c>
      <c r="C135" s="29" t="s">
        <v>109</v>
      </c>
      <c r="D135" s="28"/>
      <c r="E135" s="30"/>
      <c r="F135" s="30"/>
      <c r="G135" s="31"/>
      <c r="H135" s="46">
        <v>1</v>
      </c>
      <c r="I135" s="25" t="s">
        <v>0</v>
      </c>
      <c r="J135" s="54">
        <v>1695</v>
      </c>
      <c r="K135" s="54"/>
      <c r="L135" s="54">
        <f>J135*H135</f>
        <v>1695</v>
      </c>
    </row>
    <row r="136" spans="1:12" s="33" customFormat="1" ht="22.8">
      <c r="A136" s="28"/>
      <c r="B136" s="28"/>
      <c r="C136" s="29" t="s">
        <v>108</v>
      </c>
      <c r="D136" s="28"/>
      <c r="E136" s="23"/>
      <c r="F136" s="23"/>
      <c r="G136" s="31"/>
      <c r="H136" s="47"/>
      <c r="I136" s="27"/>
      <c r="J136" s="54"/>
      <c r="K136" s="54"/>
      <c r="L136" s="54"/>
    </row>
    <row r="137" spans="1:12" s="33" customFormat="1" ht="9" customHeight="1">
      <c r="A137" s="28"/>
      <c r="B137" s="28"/>
      <c r="C137" s="23"/>
      <c r="D137" s="26"/>
      <c r="E137" s="26"/>
      <c r="F137" s="26"/>
      <c r="G137" s="24"/>
      <c r="H137" s="47"/>
      <c r="I137" s="27"/>
      <c r="J137" s="54"/>
      <c r="K137" s="54"/>
      <c r="L137" s="54"/>
    </row>
    <row r="138" spans="1:12" s="32" customFormat="1" ht="16.05" customHeight="1">
      <c r="A138" s="28" t="s">
        <v>135</v>
      </c>
      <c r="B138" s="28" t="s">
        <v>0</v>
      </c>
      <c r="C138" s="29" t="s">
        <v>110</v>
      </c>
      <c r="D138" s="28"/>
      <c r="E138" s="30"/>
      <c r="F138" s="30"/>
      <c r="G138" s="31"/>
      <c r="H138" s="46">
        <v>4</v>
      </c>
      <c r="I138" s="25" t="s">
        <v>0</v>
      </c>
      <c r="J138" s="54">
        <v>1100</v>
      </c>
      <c r="K138" s="54"/>
      <c r="L138" s="54">
        <f>J138*H138</f>
        <v>4400</v>
      </c>
    </row>
    <row r="139" spans="1:12" s="33" customFormat="1" ht="22.8">
      <c r="A139" s="28"/>
      <c r="B139" s="28"/>
      <c r="C139" s="29" t="s">
        <v>111</v>
      </c>
      <c r="D139" s="28"/>
      <c r="E139" s="23"/>
      <c r="F139" s="23"/>
      <c r="G139" s="31"/>
      <c r="H139" s="47"/>
      <c r="I139" s="27"/>
      <c r="J139" s="54"/>
      <c r="K139" s="54"/>
      <c r="L139" s="54"/>
    </row>
    <row r="140" spans="1:12" s="33" customFormat="1" ht="9" customHeight="1">
      <c r="A140" s="28"/>
      <c r="B140" s="28"/>
      <c r="C140" s="23"/>
      <c r="D140" s="26"/>
      <c r="E140" s="26"/>
      <c r="F140" s="26"/>
      <c r="G140" s="24"/>
      <c r="H140" s="47"/>
      <c r="I140" s="27"/>
    </row>
    <row r="141" spans="1:12" s="32" customFormat="1" ht="16.05" customHeight="1">
      <c r="A141" s="28" t="s">
        <v>136</v>
      </c>
      <c r="B141" s="28" t="s">
        <v>0</v>
      </c>
      <c r="C141" s="29" t="s">
        <v>112</v>
      </c>
      <c r="D141" s="28"/>
      <c r="E141" s="30"/>
      <c r="F141" s="30"/>
      <c r="G141" s="31"/>
      <c r="H141" s="46">
        <v>2</v>
      </c>
      <c r="I141" s="25" t="s">
        <v>0</v>
      </c>
      <c r="J141" s="54">
        <v>500</v>
      </c>
      <c r="K141" s="54"/>
      <c r="L141" s="54">
        <f>J141*H141</f>
        <v>1000</v>
      </c>
    </row>
    <row r="142" spans="1:12" s="33" customFormat="1">
      <c r="A142" s="28"/>
      <c r="B142" s="28"/>
      <c r="C142" s="29" t="s">
        <v>115</v>
      </c>
      <c r="D142" s="28"/>
      <c r="E142" s="23"/>
      <c r="F142" s="23"/>
      <c r="G142" s="31"/>
      <c r="H142" s="47"/>
      <c r="I142" s="27"/>
      <c r="J142" s="54"/>
      <c r="K142" s="54"/>
      <c r="L142" s="54"/>
    </row>
    <row r="143" spans="1:12" s="33" customFormat="1" ht="9" customHeight="1">
      <c r="A143" s="28"/>
      <c r="B143" s="28"/>
      <c r="C143" s="23"/>
      <c r="D143" s="26"/>
      <c r="E143" s="26"/>
      <c r="F143" s="26"/>
      <c r="G143" s="24"/>
      <c r="H143" s="47"/>
      <c r="I143" s="27"/>
      <c r="J143" s="54"/>
      <c r="K143" s="54"/>
      <c r="L143" s="54"/>
    </row>
    <row r="144" spans="1:12" s="32" customFormat="1" ht="16.05" customHeight="1">
      <c r="A144" s="28" t="s">
        <v>137</v>
      </c>
      <c r="B144" s="28" t="s">
        <v>0</v>
      </c>
      <c r="C144" s="29" t="s">
        <v>113</v>
      </c>
      <c r="D144" s="28"/>
      <c r="E144" s="30"/>
      <c r="F144" s="30"/>
      <c r="G144" s="31"/>
      <c r="H144" s="46">
        <v>2</v>
      </c>
      <c r="I144" s="25" t="s">
        <v>0</v>
      </c>
      <c r="J144" s="54">
        <v>800</v>
      </c>
      <c r="K144" s="54"/>
      <c r="L144" s="54">
        <f>J144*H144</f>
        <v>1600</v>
      </c>
    </row>
    <row r="145" spans="1:13" s="33" customFormat="1" ht="22.8">
      <c r="A145" s="28"/>
      <c r="B145" s="28"/>
      <c r="C145" s="29" t="s">
        <v>114</v>
      </c>
      <c r="D145" s="28"/>
      <c r="E145" s="23"/>
      <c r="F145" s="23"/>
      <c r="G145" s="31"/>
      <c r="H145" s="47"/>
      <c r="I145" s="27"/>
      <c r="J145" s="54"/>
      <c r="K145" s="54"/>
      <c r="L145" s="54"/>
    </row>
    <row r="146" spans="1:13" s="33" customFormat="1" ht="9" customHeight="1">
      <c r="A146" s="28"/>
      <c r="B146" s="28"/>
      <c r="C146" s="23"/>
      <c r="D146" s="26"/>
      <c r="E146" s="26"/>
      <c r="F146" s="26"/>
      <c r="G146" s="24"/>
      <c r="H146" s="47"/>
      <c r="I146" s="27"/>
    </row>
    <row r="147" spans="1:13" s="4" customFormat="1" ht="15">
      <c r="A147" s="60" t="s">
        <v>165</v>
      </c>
      <c r="B147" s="60"/>
      <c r="C147" s="60"/>
      <c r="D147" s="60"/>
      <c r="E147" s="60"/>
      <c r="F147" s="22"/>
      <c r="G147" s="21"/>
      <c r="H147" s="44"/>
      <c r="I147" s="18"/>
      <c r="J147" s="13"/>
      <c r="K147" s="13"/>
      <c r="L147" s="13"/>
      <c r="M147" s="55">
        <f>SUM(L150:L236)</f>
        <v>63659.46</v>
      </c>
    </row>
    <row r="148" spans="1:13" s="33" customFormat="1" ht="9" customHeight="1">
      <c r="A148" s="28"/>
      <c r="B148" s="28"/>
      <c r="C148" s="23"/>
      <c r="D148" s="26"/>
      <c r="E148" s="26"/>
      <c r="F148" s="26"/>
      <c r="G148" s="24"/>
      <c r="H148" s="47"/>
      <c r="I148" s="27"/>
      <c r="J148" s="6"/>
      <c r="K148" s="6"/>
      <c r="L148" s="6"/>
      <c r="M148" s="6"/>
    </row>
    <row r="149" spans="1:13" s="33" customFormat="1" ht="15" customHeight="1">
      <c r="A149" s="28"/>
      <c r="B149" s="28"/>
      <c r="C149" s="23"/>
      <c r="D149" s="26"/>
      <c r="E149" s="26"/>
      <c r="F149" s="26"/>
      <c r="G149" s="24"/>
      <c r="H149" s="47"/>
      <c r="I149" s="27"/>
      <c r="J149" s="40" t="s">
        <v>2</v>
      </c>
      <c r="K149" s="6"/>
      <c r="L149" s="40" t="s">
        <v>3</v>
      </c>
      <c r="M149" s="6"/>
    </row>
    <row r="150" spans="1:13" s="32" customFormat="1" ht="15" customHeight="1">
      <c r="A150" s="28" t="s">
        <v>166</v>
      </c>
      <c r="B150" s="28" t="s">
        <v>0</v>
      </c>
      <c r="C150" s="61" t="s">
        <v>40</v>
      </c>
      <c r="D150" s="61"/>
      <c r="E150" s="61"/>
      <c r="F150" s="30"/>
      <c r="G150" s="31"/>
      <c r="H150" s="46">
        <v>12</v>
      </c>
      <c r="I150" s="25" t="s">
        <v>0</v>
      </c>
      <c r="J150" s="54">
        <f>133+27+67</f>
        <v>227</v>
      </c>
      <c r="K150" s="54"/>
      <c r="L150" s="54">
        <f>H150*J150</f>
        <v>2724</v>
      </c>
    </row>
    <row r="151" spans="1:13" s="33" customFormat="1" ht="91.2">
      <c r="A151" s="28"/>
      <c r="B151" s="28"/>
      <c r="C151" s="29" t="s">
        <v>227</v>
      </c>
      <c r="D151" s="28"/>
      <c r="E151" s="23"/>
      <c r="F151" s="23"/>
      <c r="G151" s="39"/>
      <c r="H151" s="49"/>
      <c r="I151" s="50"/>
      <c r="J151" s="48"/>
      <c r="L151" s="32"/>
    </row>
    <row r="152" spans="1:13" s="33" customFormat="1" ht="45.6">
      <c r="A152" s="28"/>
      <c r="B152" s="28"/>
      <c r="C152" s="29" t="s">
        <v>82</v>
      </c>
      <c r="D152" s="26"/>
      <c r="E152" s="26"/>
      <c r="F152" s="26"/>
      <c r="G152" s="24"/>
      <c r="H152" s="49"/>
      <c r="I152" s="50"/>
      <c r="J152" s="48"/>
      <c r="L152" s="32"/>
    </row>
    <row r="153" spans="1:13" s="33" customFormat="1" ht="45.6">
      <c r="A153" s="28"/>
      <c r="B153" s="28"/>
      <c r="C153" s="29" t="s">
        <v>83</v>
      </c>
      <c r="D153" s="26"/>
      <c r="E153" s="26"/>
      <c r="F153" s="26"/>
      <c r="G153" s="24"/>
      <c r="H153" s="49"/>
      <c r="I153" s="50"/>
      <c r="J153" s="48"/>
      <c r="L153" s="32"/>
    </row>
    <row r="154" spans="1:13" s="33" customFormat="1" ht="9" customHeight="1">
      <c r="A154" s="28"/>
      <c r="B154" s="28"/>
      <c r="C154" s="23"/>
      <c r="D154" s="26"/>
      <c r="E154" s="26"/>
      <c r="F154" s="26"/>
      <c r="G154" s="24"/>
      <c r="H154" s="47"/>
      <c r="I154" s="27"/>
    </row>
    <row r="155" spans="1:13" s="32" customFormat="1" ht="15" customHeight="1">
      <c r="A155" s="28" t="s">
        <v>167</v>
      </c>
      <c r="B155" s="28" t="s">
        <v>0</v>
      </c>
      <c r="C155" s="61" t="s">
        <v>84</v>
      </c>
      <c r="D155" s="61"/>
      <c r="E155" s="61"/>
      <c r="F155" s="30"/>
      <c r="G155" s="31"/>
      <c r="H155" s="46">
        <v>11</v>
      </c>
      <c r="I155" s="25" t="s">
        <v>0</v>
      </c>
      <c r="J155" s="54">
        <f>76+2+23</f>
        <v>101</v>
      </c>
      <c r="K155" s="54"/>
      <c r="L155" s="54">
        <f>H155*J155</f>
        <v>1111</v>
      </c>
    </row>
    <row r="156" spans="1:13" s="33" customFormat="1" ht="25.2">
      <c r="A156" s="28"/>
      <c r="B156" s="28"/>
      <c r="C156" s="29" t="s">
        <v>67</v>
      </c>
      <c r="D156" s="28"/>
      <c r="E156" s="23"/>
      <c r="F156" s="23"/>
      <c r="G156" s="39"/>
      <c r="H156" s="49"/>
      <c r="I156" s="50"/>
      <c r="J156" s="48"/>
      <c r="L156" s="32"/>
    </row>
    <row r="157" spans="1:13" s="33" customFormat="1" ht="45.6">
      <c r="A157" s="28"/>
      <c r="B157" s="28"/>
      <c r="C157" s="29" t="s">
        <v>69</v>
      </c>
      <c r="D157" s="26"/>
      <c r="E157" s="26"/>
      <c r="F157" s="26"/>
      <c r="G157" s="24"/>
      <c r="H157" s="49"/>
      <c r="I157" s="50"/>
      <c r="J157" s="48"/>
      <c r="L157" s="32"/>
    </row>
    <row r="158" spans="1:13" s="33" customFormat="1" ht="34.200000000000003">
      <c r="A158" s="28"/>
      <c r="B158" s="28"/>
      <c r="C158" s="29" t="s">
        <v>85</v>
      </c>
      <c r="D158" s="26"/>
      <c r="E158" s="26"/>
      <c r="F158" s="26"/>
      <c r="G158" s="24"/>
      <c r="H158" s="49"/>
      <c r="I158" s="50"/>
      <c r="J158" s="48"/>
      <c r="L158" s="32"/>
    </row>
    <row r="159" spans="1:13" s="33" customFormat="1" ht="34.200000000000003">
      <c r="A159" s="28"/>
      <c r="B159" s="28"/>
      <c r="C159" s="29" t="s">
        <v>86</v>
      </c>
      <c r="D159" s="26"/>
      <c r="E159" s="26"/>
      <c r="F159" s="26"/>
      <c r="G159" s="24"/>
      <c r="H159" s="47"/>
      <c r="I159" s="27"/>
    </row>
    <row r="160" spans="1:13" s="33" customFormat="1" ht="9" customHeight="1">
      <c r="A160" s="28"/>
      <c r="B160" s="28"/>
      <c r="C160" s="23"/>
      <c r="D160" s="26"/>
      <c r="E160" s="26"/>
      <c r="F160" s="26"/>
      <c r="G160" s="24"/>
      <c r="H160" s="47"/>
      <c r="I160" s="27"/>
    </row>
    <row r="161" spans="1:12" s="32" customFormat="1" ht="15" customHeight="1">
      <c r="A161" s="28" t="s">
        <v>168</v>
      </c>
      <c r="B161" s="28" t="s">
        <v>0</v>
      </c>
      <c r="C161" s="61" t="s">
        <v>87</v>
      </c>
      <c r="D161" s="61"/>
      <c r="E161" s="61"/>
      <c r="F161" s="30"/>
      <c r="G161" s="31"/>
      <c r="H161" s="46">
        <v>27</v>
      </c>
      <c r="I161" s="25" t="s">
        <v>0</v>
      </c>
      <c r="J161" s="54">
        <f>15+226</f>
        <v>241</v>
      </c>
      <c r="K161" s="54"/>
      <c r="L161" s="54">
        <f>H161*J161</f>
        <v>6507</v>
      </c>
    </row>
    <row r="162" spans="1:12" s="33" customFormat="1" ht="91.2">
      <c r="A162" s="28"/>
      <c r="B162" s="28"/>
      <c r="C162" s="29" t="s">
        <v>228</v>
      </c>
      <c r="D162" s="28"/>
      <c r="E162" s="23"/>
      <c r="F162" s="23"/>
      <c r="G162" s="39"/>
      <c r="H162" s="47"/>
      <c r="I162" s="27"/>
      <c r="J162" s="54"/>
      <c r="K162" s="54"/>
      <c r="L162" s="54"/>
    </row>
    <row r="163" spans="1:12" s="33" customFormat="1" ht="34.200000000000003">
      <c r="A163" s="28"/>
      <c r="B163" s="28"/>
      <c r="C163" s="29" t="s">
        <v>68</v>
      </c>
      <c r="D163" s="26"/>
      <c r="E163" s="26"/>
      <c r="F163" s="26"/>
      <c r="G163" s="24"/>
      <c r="H163" s="47"/>
      <c r="I163" s="27"/>
      <c r="J163" s="54"/>
      <c r="K163" s="54"/>
      <c r="L163" s="54"/>
    </row>
    <row r="164" spans="1:12" s="33" customFormat="1" ht="9" customHeight="1">
      <c r="A164" s="28"/>
      <c r="B164" s="28"/>
      <c r="C164" s="23"/>
      <c r="D164" s="26"/>
      <c r="E164" s="26"/>
      <c r="F164" s="26"/>
      <c r="G164" s="24"/>
      <c r="H164" s="47"/>
      <c r="I164" s="27"/>
      <c r="J164" s="54"/>
      <c r="K164" s="54"/>
      <c r="L164" s="54"/>
    </row>
    <row r="165" spans="1:12" s="32" customFormat="1" ht="15" customHeight="1">
      <c r="A165" s="28" t="s">
        <v>169</v>
      </c>
      <c r="B165" s="28" t="s">
        <v>0</v>
      </c>
      <c r="C165" s="61" t="s">
        <v>88</v>
      </c>
      <c r="D165" s="61"/>
      <c r="E165" s="61"/>
      <c r="F165" s="30"/>
      <c r="G165" s="31"/>
      <c r="H165" s="46">
        <v>6</v>
      </c>
      <c r="I165" s="25" t="s">
        <v>0</v>
      </c>
      <c r="J165" s="54">
        <v>310</v>
      </c>
      <c r="K165" s="54"/>
      <c r="L165" s="54">
        <f>H165*J165</f>
        <v>1860</v>
      </c>
    </row>
    <row r="166" spans="1:12" s="33" customFormat="1" ht="89.4" customHeight="1">
      <c r="A166" s="28"/>
      <c r="B166" s="28"/>
      <c r="C166" s="29" t="s">
        <v>229</v>
      </c>
      <c r="D166" s="28"/>
      <c r="E166" s="23"/>
      <c r="F166" s="23"/>
      <c r="G166" s="39"/>
      <c r="H166" s="47"/>
      <c r="I166" s="27"/>
      <c r="J166" s="54"/>
      <c r="K166" s="54"/>
      <c r="L166" s="54"/>
    </row>
    <row r="167" spans="1:12" s="33" customFormat="1" ht="9" customHeight="1">
      <c r="A167" s="28"/>
      <c r="B167" s="28"/>
      <c r="C167" s="23"/>
      <c r="D167" s="26"/>
      <c r="E167" s="26"/>
      <c r="F167" s="26"/>
      <c r="G167" s="24"/>
      <c r="H167" s="47"/>
      <c r="I167" s="27"/>
      <c r="J167" s="54"/>
      <c r="K167" s="54"/>
      <c r="L167" s="54"/>
    </row>
    <row r="168" spans="1:12" s="32" customFormat="1" ht="15" customHeight="1">
      <c r="A168" s="28" t="s">
        <v>170</v>
      </c>
      <c r="B168" s="28" t="s">
        <v>0</v>
      </c>
      <c r="C168" s="61" t="s">
        <v>41</v>
      </c>
      <c r="D168" s="61"/>
      <c r="E168" s="61"/>
      <c r="F168" s="30"/>
      <c r="G168" s="31"/>
      <c r="H168" s="46">
        <v>2</v>
      </c>
      <c r="I168" s="25" t="s">
        <v>0</v>
      </c>
      <c r="J168" s="54">
        <f>1995+185+90</f>
        <v>2270</v>
      </c>
      <c r="K168" s="54"/>
      <c r="L168" s="54">
        <f>H168*J168</f>
        <v>4540</v>
      </c>
    </row>
    <row r="169" spans="1:12" s="33" customFormat="1" ht="61.8" customHeight="1">
      <c r="A169" s="28"/>
      <c r="B169" s="28"/>
      <c r="C169" s="29" t="s">
        <v>230</v>
      </c>
      <c r="D169" s="28"/>
      <c r="E169" s="23"/>
      <c r="F169" s="23"/>
      <c r="G169" s="39"/>
      <c r="H169" s="47"/>
      <c r="I169" s="27"/>
      <c r="J169" s="54"/>
      <c r="K169" s="54"/>
      <c r="L169" s="54"/>
    </row>
    <row r="170" spans="1:12" s="33" customFormat="1" ht="34.200000000000003">
      <c r="A170" s="28"/>
      <c r="B170" s="28"/>
      <c r="C170" s="29" t="s">
        <v>70</v>
      </c>
      <c r="D170" s="26"/>
      <c r="E170" s="26"/>
      <c r="F170" s="26"/>
      <c r="G170" s="24"/>
      <c r="H170" s="47"/>
      <c r="I170" s="27"/>
      <c r="J170" s="54"/>
      <c r="K170" s="54"/>
      <c r="L170" s="54"/>
    </row>
    <row r="171" spans="1:12" s="33" customFormat="1" ht="34.200000000000003">
      <c r="A171" s="28"/>
      <c r="B171" s="28"/>
      <c r="C171" s="29" t="s">
        <v>71</v>
      </c>
      <c r="D171" s="26"/>
      <c r="E171" s="26"/>
      <c r="F171" s="26"/>
      <c r="G171" s="24"/>
      <c r="H171" s="47"/>
      <c r="I171" s="27"/>
      <c r="J171" s="54"/>
      <c r="K171" s="54"/>
      <c r="L171" s="54"/>
    </row>
    <row r="172" spans="1:12" s="33" customFormat="1" ht="10.95" customHeight="1">
      <c r="A172" s="28"/>
      <c r="B172" s="28"/>
      <c r="C172" s="28"/>
      <c r="D172" s="26"/>
      <c r="E172" s="26"/>
      <c r="F172" s="26"/>
      <c r="G172" s="24"/>
      <c r="H172" s="47"/>
      <c r="I172" s="27"/>
      <c r="J172" s="54"/>
      <c r="K172" s="54"/>
      <c r="L172" s="54"/>
    </row>
    <row r="173" spans="1:12" s="32" customFormat="1" ht="15" customHeight="1">
      <c r="A173" s="28" t="s">
        <v>171</v>
      </c>
      <c r="B173" s="28" t="s">
        <v>0</v>
      </c>
      <c r="C173" s="61" t="s">
        <v>72</v>
      </c>
      <c r="D173" s="61"/>
      <c r="E173" s="61"/>
      <c r="F173" s="30"/>
      <c r="G173" s="31"/>
      <c r="H173" s="46">
        <v>54</v>
      </c>
      <c r="I173" s="25" t="s">
        <v>0</v>
      </c>
      <c r="J173" s="54">
        <f>194+67</f>
        <v>261</v>
      </c>
      <c r="K173" s="54"/>
      <c r="L173" s="54">
        <f>H173*J173</f>
        <v>14094</v>
      </c>
    </row>
    <row r="174" spans="1:12" s="33" customFormat="1" ht="87" customHeight="1">
      <c r="A174" s="28"/>
      <c r="B174" s="28"/>
      <c r="C174" s="29" t="s">
        <v>231</v>
      </c>
      <c r="D174" s="28"/>
      <c r="E174" s="23"/>
      <c r="F174" s="23"/>
      <c r="G174" s="39"/>
      <c r="H174" s="47"/>
      <c r="I174" s="27"/>
      <c r="J174" s="54"/>
      <c r="K174" s="54"/>
      <c r="L174" s="54"/>
    </row>
    <row r="175" spans="1:12" s="33" customFormat="1" ht="45.6">
      <c r="A175" s="28"/>
      <c r="B175" s="28"/>
      <c r="C175" s="29" t="s">
        <v>74</v>
      </c>
      <c r="D175" s="26"/>
      <c r="E175" s="26"/>
      <c r="F175" s="26"/>
      <c r="G175" s="24"/>
      <c r="H175" s="49"/>
      <c r="I175" s="50"/>
      <c r="J175" s="54"/>
      <c r="K175" s="54"/>
      <c r="L175" s="54"/>
    </row>
    <row r="176" spans="1:12" s="33" customFormat="1" ht="10.95" customHeight="1">
      <c r="A176" s="28"/>
      <c r="B176" s="28"/>
      <c r="C176" s="28"/>
      <c r="D176" s="26"/>
      <c r="E176" s="26"/>
      <c r="F176" s="26"/>
      <c r="G176" s="24"/>
      <c r="H176" s="47"/>
      <c r="I176" s="27"/>
      <c r="J176" s="54"/>
      <c r="K176" s="54"/>
      <c r="L176" s="54"/>
    </row>
    <row r="177" spans="1:12" s="32" customFormat="1" ht="15" customHeight="1">
      <c r="A177" s="28" t="s">
        <v>172</v>
      </c>
      <c r="B177" s="28" t="s">
        <v>0</v>
      </c>
      <c r="C177" s="61" t="s">
        <v>42</v>
      </c>
      <c r="D177" s="61"/>
      <c r="E177" s="61"/>
      <c r="F177" s="30"/>
      <c r="G177" s="31"/>
      <c r="H177" s="46">
        <v>2</v>
      </c>
      <c r="I177" s="25" t="s">
        <v>0</v>
      </c>
      <c r="J177" s="54">
        <v>3003</v>
      </c>
      <c r="K177" s="54"/>
      <c r="L177" s="54">
        <f>H177*J177</f>
        <v>6006</v>
      </c>
    </row>
    <row r="178" spans="1:12" s="33" customFormat="1" ht="42" customHeight="1">
      <c r="A178" s="28"/>
      <c r="B178" s="28"/>
      <c r="C178" s="29" t="s">
        <v>73</v>
      </c>
      <c r="D178" s="28"/>
      <c r="E178" s="23"/>
      <c r="F178" s="23"/>
      <c r="G178" s="39"/>
      <c r="H178" s="47"/>
      <c r="I178" s="27"/>
      <c r="J178" s="54"/>
      <c r="K178" s="54"/>
      <c r="L178" s="54"/>
    </row>
    <row r="179" spans="1:12" s="33" customFormat="1" ht="10.95" customHeight="1">
      <c r="A179" s="28"/>
      <c r="B179" s="28"/>
      <c r="C179" s="28"/>
      <c r="D179" s="26"/>
      <c r="E179" s="26"/>
      <c r="F179" s="26"/>
      <c r="G179" s="24"/>
      <c r="H179" s="47"/>
      <c r="I179" s="27"/>
      <c r="J179" s="54"/>
      <c r="K179" s="54"/>
      <c r="L179" s="54"/>
    </row>
    <row r="180" spans="1:12" s="32" customFormat="1" ht="15" customHeight="1">
      <c r="A180" s="28" t="s">
        <v>173</v>
      </c>
      <c r="B180" s="28" t="s">
        <v>0</v>
      </c>
      <c r="C180" s="61" t="s">
        <v>43</v>
      </c>
      <c r="D180" s="61"/>
      <c r="E180" s="61"/>
      <c r="F180" s="30"/>
      <c r="G180" s="31"/>
      <c r="H180" s="46">
        <v>2</v>
      </c>
      <c r="I180" s="25" t="s">
        <v>0</v>
      </c>
      <c r="J180" s="54">
        <v>402</v>
      </c>
      <c r="K180" s="54"/>
      <c r="L180" s="54">
        <f>H180*J180</f>
        <v>804</v>
      </c>
    </row>
    <row r="181" spans="1:12" s="33" customFormat="1" ht="25.2">
      <c r="A181" s="28"/>
      <c r="B181" s="28"/>
      <c r="C181" s="29" t="s">
        <v>75</v>
      </c>
      <c r="D181" s="28"/>
      <c r="E181" s="23"/>
      <c r="F181" s="23"/>
      <c r="G181" s="39"/>
      <c r="H181" s="49"/>
      <c r="I181" s="50"/>
      <c r="J181" s="54"/>
      <c r="K181" s="54"/>
      <c r="L181" s="54"/>
    </row>
    <row r="182" spans="1:12" s="33" customFormat="1" ht="34.200000000000003">
      <c r="A182" s="28"/>
      <c r="B182" s="28"/>
      <c r="C182" s="29" t="s">
        <v>76</v>
      </c>
      <c r="D182" s="26"/>
      <c r="E182" s="26"/>
      <c r="F182" s="26"/>
      <c r="G182" s="24"/>
      <c r="H182" s="49"/>
      <c r="I182" s="50"/>
      <c r="J182" s="54"/>
      <c r="K182" s="54"/>
      <c r="L182" s="54"/>
    </row>
    <row r="183" spans="1:12" s="33" customFormat="1" ht="34.200000000000003">
      <c r="A183" s="28"/>
      <c r="B183" s="28"/>
      <c r="C183" s="29" t="s">
        <v>89</v>
      </c>
      <c r="D183" s="26"/>
      <c r="E183" s="26"/>
      <c r="F183" s="26"/>
      <c r="G183" s="24"/>
      <c r="H183" s="49"/>
      <c r="I183" s="50"/>
      <c r="J183" s="54"/>
      <c r="K183" s="54"/>
      <c r="L183" s="54"/>
    </row>
    <row r="184" spans="1:12" s="33" customFormat="1" ht="34.200000000000003">
      <c r="A184" s="28"/>
      <c r="B184" s="28"/>
      <c r="C184" s="29" t="s">
        <v>77</v>
      </c>
      <c r="D184" s="26"/>
      <c r="E184" s="26"/>
      <c r="F184" s="26"/>
      <c r="G184" s="24"/>
      <c r="H184" s="47"/>
      <c r="I184" s="27"/>
      <c r="J184" s="54"/>
      <c r="K184" s="54"/>
      <c r="L184" s="54"/>
    </row>
    <row r="185" spans="1:12" s="33" customFormat="1" ht="42" customHeight="1">
      <c r="A185" s="28"/>
      <c r="B185" s="28"/>
      <c r="C185" s="29" t="s">
        <v>78</v>
      </c>
      <c r="D185" s="28"/>
      <c r="E185" s="23"/>
      <c r="F185" s="23"/>
      <c r="G185" s="39"/>
      <c r="H185" s="47"/>
      <c r="I185" s="27"/>
      <c r="J185" s="54"/>
      <c r="K185" s="54"/>
      <c r="L185" s="54"/>
    </row>
    <row r="186" spans="1:12" s="33" customFormat="1" ht="34.200000000000003">
      <c r="A186" s="28"/>
      <c r="B186" s="28"/>
      <c r="C186" s="29" t="s">
        <v>90</v>
      </c>
      <c r="D186" s="26"/>
      <c r="E186" s="26"/>
      <c r="F186" s="26"/>
      <c r="G186" s="24"/>
      <c r="H186" s="47"/>
      <c r="I186" s="27"/>
      <c r="J186" s="54"/>
      <c r="K186" s="54"/>
      <c r="L186" s="54"/>
    </row>
    <row r="187" spans="1:12" s="33" customFormat="1" ht="10.95" customHeight="1">
      <c r="A187" s="28"/>
      <c r="B187" s="28"/>
      <c r="C187" s="28"/>
      <c r="D187" s="26"/>
      <c r="E187" s="26"/>
      <c r="F187" s="26"/>
      <c r="G187" s="24"/>
      <c r="H187" s="47"/>
      <c r="I187" s="27"/>
      <c r="J187" s="54"/>
      <c r="K187" s="54"/>
      <c r="L187" s="54"/>
    </row>
    <row r="188" spans="1:12" s="32" customFormat="1" ht="15" customHeight="1">
      <c r="A188" s="28" t="s">
        <v>174</v>
      </c>
      <c r="B188" s="28" t="s">
        <v>0</v>
      </c>
      <c r="C188" s="61" t="s">
        <v>44</v>
      </c>
      <c r="D188" s="61"/>
      <c r="E188" s="61"/>
      <c r="F188" s="30"/>
      <c r="G188" s="31"/>
      <c r="H188" s="46">
        <v>14</v>
      </c>
      <c r="I188" s="25" t="s">
        <v>0</v>
      </c>
      <c r="J188" s="54">
        <v>310</v>
      </c>
      <c r="K188" s="54"/>
      <c r="L188" s="54">
        <f>H188*J188</f>
        <v>4340</v>
      </c>
    </row>
    <row r="189" spans="1:12" s="33" customFormat="1" ht="102.6">
      <c r="A189" s="28"/>
      <c r="B189" s="28"/>
      <c r="C189" s="29" t="s">
        <v>229</v>
      </c>
      <c r="D189" s="28"/>
      <c r="E189" s="23"/>
      <c r="F189" s="23"/>
      <c r="G189" s="39"/>
      <c r="H189" s="47"/>
      <c r="I189" s="27"/>
      <c r="J189" s="54"/>
      <c r="K189" s="54"/>
      <c r="L189" s="54"/>
    </row>
    <row r="190" spans="1:12" s="33" customFormat="1" ht="10.95" customHeight="1">
      <c r="A190" s="28"/>
      <c r="B190" s="28"/>
      <c r="C190" s="28"/>
      <c r="D190" s="26"/>
      <c r="E190" s="26"/>
      <c r="F190" s="26"/>
      <c r="G190" s="24"/>
      <c r="H190" s="47"/>
      <c r="I190" s="27"/>
      <c r="J190" s="54"/>
      <c r="K190" s="54"/>
      <c r="L190" s="54"/>
    </row>
    <row r="191" spans="1:12" s="32" customFormat="1" ht="15" customHeight="1">
      <c r="A191" s="28" t="s">
        <v>175</v>
      </c>
      <c r="B191" s="28" t="s">
        <v>0</v>
      </c>
      <c r="C191" s="61" t="s">
        <v>46</v>
      </c>
      <c r="D191" s="61"/>
      <c r="E191" s="61"/>
      <c r="F191" s="30"/>
      <c r="G191" s="31"/>
      <c r="H191" s="46">
        <v>1</v>
      </c>
      <c r="I191" s="25" t="s">
        <v>0</v>
      </c>
      <c r="J191" s="54">
        <v>4540</v>
      </c>
      <c r="K191" s="54"/>
      <c r="L191" s="54">
        <f>H191*J191</f>
        <v>4540</v>
      </c>
    </row>
    <row r="192" spans="1:12" s="33" customFormat="1" ht="216.6">
      <c r="A192" s="28"/>
      <c r="B192" s="28"/>
      <c r="C192" s="29" t="s">
        <v>232</v>
      </c>
      <c r="D192" s="28"/>
      <c r="E192" s="23"/>
      <c r="F192" s="23"/>
      <c r="G192" s="39"/>
      <c r="H192" s="47"/>
      <c r="I192" s="27"/>
      <c r="J192" s="54"/>
      <c r="K192" s="54"/>
      <c r="L192" s="54"/>
    </row>
    <row r="193" spans="1:12" s="33" customFormat="1" ht="10.95" customHeight="1">
      <c r="A193" s="28"/>
      <c r="B193" s="28"/>
      <c r="C193" s="28"/>
      <c r="D193" s="26"/>
      <c r="E193" s="26"/>
      <c r="F193" s="26"/>
      <c r="G193" s="24"/>
      <c r="H193" s="47"/>
      <c r="I193" s="27"/>
      <c r="J193" s="54"/>
      <c r="K193" s="54"/>
      <c r="L193" s="54"/>
    </row>
    <row r="194" spans="1:12" s="32" customFormat="1" ht="15" customHeight="1">
      <c r="A194" s="28" t="s">
        <v>176</v>
      </c>
      <c r="B194" s="28" t="s">
        <v>0</v>
      </c>
      <c r="C194" s="61" t="s">
        <v>79</v>
      </c>
      <c r="D194" s="61"/>
      <c r="E194" s="61"/>
      <c r="F194" s="30"/>
      <c r="G194" s="31"/>
      <c r="H194" s="46">
        <v>1</v>
      </c>
      <c r="I194" s="25" t="s">
        <v>0</v>
      </c>
      <c r="J194" s="54">
        <f>142.84+104+150.65+104</f>
        <v>501.49</v>
      </c>
      <c r="K194" s="54"/>
      <c r="L194" s="54">
        <f>H194*J194</f>
        <v>501.49</v>
      </c>
    </row>
    <row r="195" spans="1:12" s="33" customFormat="1" ht="91.2">
      <c r="A195" s="28"/>
      <c r="B195" s="28"/>
      <c r="C195" s="29" t="s">
        <v>99</v>
      </c>
      <c r="D195" s="28"/>
      <c r="E195" s="23"/>
      <c r="F195" s="23"/>
      <c r="G195" s="39"/>
      <c r="H195" s="47"/>
      <c r="I195" s="27"/>
      <c r="J195" s="54"/>
      <c r="K195" s="54"/>
      <c r="L195" s="54"/>
    </row>
    <row r="196" spans="1:12" s="33" customFormat="1" ht="10.95" customHeight="1">
      <c r="A196" s="28"/>
      <c r="B196" s="28"/>
      <c r="C196" s="28"/>
      <c r="D196" s="26"/>
      <c r="E196" s="26"/>
      <c r="F196" s="26"/>
      <c r="G196" s="24"/>
      <c r="H196" s="47"/>
      <c r="I196" s="27"/>
      <c r="J196" s="54"/>
      <c r="K196" s="54"/>
      <c r="L196" s="54"/>
    </row>
    <row r="197" spans="1:12" s="32" customFormat="1" ht="15" customHeight="1">
      <c r="A197" s="28" t="s">
        <v>177</v>
      </c>
      <c r="B197" s="28" t="s">
        <v>0</v>
      </c>
      <c r="C197" s="61" t="s">
        <v>45</v>
      </c>
      <c r="D197" s="61"/>
      <c r="E197" s="61"/>
      <c r="F197" s="30"/>
      <c r="G197" s="31"/>
      <c r="H197" s="46">
        <v>1</v>
      </c>
      <c r="I197" s="25" t="s">
        <v>0</v>
      </c>
      <c r="J197" s="54">
        <f>569.9+281.4</f>
        <v>851.3</v>
      </c>
      <c r="K197" s="54"/>
      <c r="L197" s="54">
        <f>H197*J197</f>
        <v>851.3</v>
      </c>
    </row>
    <row r="198" spans="1:12" s="33" customFormat="1" ht="68.400000000000006">
      <c r="A198" s="28"/>
      <c r="B198" s="28"/>
      <c r="C198" s="29" t="s">
        <v>91</v>
      </c>
      <c r="D198" s="28"/>
      <c r="E198" s="23"/>
      <c r="F198" s="23"/>
      <c r="G198" s="39"/>
      <c r="H198" s="47"/>
      <c r="I198" s="27"/>
      <c r="J198" s="54"/>
      <c r="K198" s="54"/>
      <c r="L198" s="54"/>
    </row>
    <row r="199" spans="1:12" s="33" customFormat="1" ht="10.95" customHeight="1">
      <c r="A199" s="28"/>
      <c r="B199" s="28"/>
      <c r="C199" s="28"/>
      <c r="D199" s="26"/>
      <c r="E199" s="26"/>
      <c r="F199" s="26"/>
      <c r="G199" s="24"/>
      <c r="H199" s="47"/>
      <c r="I199" s="27"/>
      <c r="J199" s="54"/>
      <c r="K199" s="54"/>
      <c r="L199" s="54"/>
    </row>
    <row r="200" spans="1:12" s="32" customFormat="1" ht="15" customHeight="1">
      <c r="A200" s="28" t="s">
        <v>178</v>
      </c>
      <c r="B200" s="28" t="s">
        <v>0</v>
      </c>
      <c r="C200" s="61" t="s">
        <v>47</v>
      </c>
      <c r="D200" s="61"/>
      <c r="E200" s="61"/>
      <c r="F200" s="30"/>
      <c r="G200" s="31"/>
      <c r="H200" s="46">
        <v>1</v>
      </c>
      <c r="I200" s="25" t="s">
        <v>0</v>
      </c>
      <c r="J200" s="54">
        <f>455.86+193.65</f>
        <v>649.51</v>
      </c>
      <c r="K200" s="54"/>
      <c r="L200" s="54">
        <f>H200*J200</f>
        <v>649.51</v>
      </c>
    </row>
    <row r="201" spans="1:12" s="33" customFormat="1" ht="68.400000000000006">
      <c r="A201" s="28"/>
      <c r="B201" s="28"/>
      <c r="C201" s="29" t="s">
        <v>80</v>
      </c>
      <c r="D201" s="28"/>
      <c r="E201" s="23"/>
      <c r="F201" s="23"/>
      <c r="G201" s="39"/>
      <c r="H201" s="47"/>
      <c r="I201" s="27"/>
      <c r="J201" s="54"/>
      <c r="K201" s="54"/>
      <c r="L201" s="54"/>
    </row>
    <row r="202" spans="1:12" s="33" customFormat="1" ht="10.95" customHeight="1">
      <c r="A202" s="28"/>
      <c r="B202" s="28"/>
      <c r="C202" s="28"/>
      <c r="D202" s="26"/>
      <c r="E202" s="26"/>
      <c r="F202" s="26"/>
      <c r="G202" s="24"/>
      <c r="H202" s="47"/>
      <c r="I202" s="27"/>
      <c r="J202" s="54"/>
      <c r="K202" s="54"/>
      <c r="L202" s="54"/>
    </row>
    <row r="203" spans="1:12" s="32" customFormat="1" ht="15" customHeight="1">
      <c r="A203" s="28" t="s">
        <v>179</v>
      </c>
      <c r="B203" s="28" t="s">
        <v>0</v>
      </c>
      <c r="C203" s="61" t="s">
        <v>50</v>
      </c>
      <c r="D203" s="61"/>
      <c r="E203" s="61"/>
      <c r="F203" s="30"/>
      <c r="G203" s="31"/>
      <c r="H203" s="46">
        <v>1</v>
      </c>
      <c r="I203" s="25" t="s">
        <v>0</v>
      </c>
      <c r="J203" s="54">
        <f>61.01+104+69.89+104+96.5+104+59.24+104</f>
        <v>702.64</v>
      </c>
      <c r="K203" s="54"/>
      <c r="L203" s="54">
        <f>H203*J203</f>
        <v>702.64</v>
      </c>
    </row>
    <row r="204" spans="1:12" s="33" customFormat="1" ht="148.19999999999999">
      <c r="A204" s="28"/>
      <c r="B204" s="28"/>
      <c r="C204" s="29" t="s">
        <v>101</v>
      </c>
      <c r="D204" s="28"/>
      <c r="E204" s="23"/>
      <c r="F204" s="23"/>
      <c r="G204" s="39"/>
      <c r="H204" s="47"/>
      <c r="I204" s="27"/>
      <c r="J204" s="54"/>
      <c r="K204" s="54"/>
      <c r="L204" s="54"/>
    </row>
    <row r="205" spans="1:12" s="33" customFormat="1" ht="10.95" customHeight="1">
      <c r="A205" s="28"/>
      <c r="B205" s="28"/>
      <c r="C205" s="28"/>
      <c r="D205" s="26"/>
      <c r="E205" s="26"/>
      <c r="F205" s="26"/>
      <c r="G205" s="24"/>
      <c r="H205" s="47"/>
      <c r="I205" s="27"/>
      <c r="J205" s="54"/>
      <c r="K205" s="54"/>
      <c r="L205" s="54"/>
    </row>
    <row r="206" spans="1:12" s="32" customFormat="1" ht="15" customHeight="1">
      <c r="A206" s="28" t="s">
        <v>180</v>
      </c>
      <c r="B206" s="28" t="s">
        <v>0</v>
      </c>
      <c r="C206" s="61" t="s">
        <v>92</v>
      </c>
      <c r="D206" s="61"/>
      <c r="E206" s="61"/>
      <c r="F206" s="30"/>
      <c r="G206" s="31"/>
      <c r="H206" s="46">
        <f>G209+G210+G211</f>
        <v>8</v>
      </c>
      <c r="I206" s="25" t="s">
        <v>0</v>
      </c>
      <c r="J206" s="54">
        <v>67</v>
      </c>
      <c r="K206" s="54"/>
      <c r="L206" s="54">
        <f>H206*J206</f>
        <v>536</v>
      </c>
    </row>
    <row r="207" spans="1:12" s="33" customFormat="1" ht="114">
      <c r="A207" s="28"/>
      <c r="B207" s="28"/>
      <c r="C207" s="29" t="s">
        <v>100</v>
      </c>
      <c r="D207" s="28"/>
      <c r="E207" s="23"/>
      <c r="F207" s="23"/>
      <c r="G207" s="39"/>
      <c r="H207" s="47"/>
      <c r="I207" s="27"/>
      <c r="J207" s="54"/>
      <c r="K207" s="54"/>
      <c r="L207" s="54"/>
    </row>
    <row r="208" spans="1:12" s="33" customFormat="1" ht="11.4" customHeight="1">
      <c r="A208" s="28"/>
      <c r="B208" s="28"/>
      <c r="C208" s="28"/>
      <c r="D208" s="26"/>
      <c r="E208" s="26"/>
      <c r="F208" s="26"/>
      <c r="G208" s="24" t="s">
        <v>1</v>
      </c>
      <c r="H208" s="47"/>
      <c r="I208" s="27"/>
      <c r="J208" s="54"/>
      <c r="K208" s="54"/>
      <c r="L208" s="54"/>
    </row>
    <row r="209" spans="1:12" s="33" customFormat="1">
      <c r="A209" s="28"/>
      <c r="B209" s="28"/>
      <c r="C209" s="28" t="s">
        <v>93</v>
      </c>
      <c r="D209" s="26"/>
      <c r="E209" s="26"/>
      <c r="F209" s="26"/>
      <c r="G209" s="24">
        <v>2</v>
      </c>
      <c r="H209" s="47"/>
      <c r="I209" s="27"/>
      <c r="J209" s="54"/>
      <c r="K209" s="54"/>
      <c r="L209" s="54"/>
    </row>
    <row r="210" spans="1:12" s="33" customFormat="1">
      <c r="A210" s="28"/>
      <c r="B210" s="28"/>
      <c r="C210" s="28" t="s">
        <v>94</v>
      </c>
      <c r="D210" s="26"/>
      <c r="E210" s="26"/>
      <c r="F210" s="26"/>
      <c r="G210" s="24">
        <v>2</v>
      </c>
      <c r="H210" s="47"/>
      <c r="I210" s="27"/>
      <c r="J210" s="54"/>
      <c r="K210" s="54"/>
      <c r="L210" s="54"/>
    </row>
    <row r="211" spans="1:12" s="33" customFormat="1">
      <c r="A211" s="28"/>
      <c r="B211" s="28"/>
      <c r="C211" s="28" t="s">
        <v>95</v>
      </c>
      <c r="D211" s="26"/>
      <c r="E211" s="26"/>
      <c r="F211" s="26"/>
      <c r="G211" s="24">
        <v>4</v>
      </c>
      <c r="H211" s="47"/>
      <c r="I211" s="27"/>
      <c r="J211" s="54"/>
      <c r="K211" s="54"/>
      <c r="L211" s="54"/>
    </row>
    <row r="212" spans="1:12" s="33" customFormat="1" ht="10.95" customHeight="1">
      <c r="A212" s="28"/>
      <c r="B212" s="28"/>
      <c r="C212" s="28"/>
      <c r="D212" s="26"/>
      <c r="E212" s="26"/>
      <c r="F212" s="26"/>
      <c r="G212" s="24"/>
      <c r="H212" s="47"/>
      <c r="I212" s="27"/>
      <c r="J212" s="54"/>
      <c r="K212" s="54"/>
      <c r="L212" s="54"/>
    </row>
    <row r="213" spans="1:12" s="32" customFormat="1" ht="15" customHeight="1">
      <c r="A213" s="28" t="s">
        <v>181</v>
      </c>
      <c r="B213" s="28" t="s">
        <v>0</v>
      </c>
      <c r="C213" s="61" t="s">
        <v>96</v>
      </c>
      <c r="D213" s="61"/>
      <c r="E213" s="61"/>
      <c r="F213" s="30"/>
      <c r="G213" s="31"/>
      <c r="H213" s="46">
        <f>G216+G217+G218</f>
        <v>7</v>
      </c>
      <c r="I213" s="25" t="s">
        <v>0</v>
      </c>
      <c r="J213" s="54">
        <v>67</v>
      </c>
      <c r="K213" s="54"/>
      <c r="L213" s="54">
        <f>H213*J213</f>
        <v>469</v>
      </c>
    </row>
    <row r="214" spans="1:12" s="33" customFormat="1" ht="45.6">
      <c r="A214" s="28"/>
      <c r="B214" s="28"/>
      <c r="C214" s="29" t="s">
        <v>81</v>
      </c>
      <c r="D214" s="26"/>
      <c r="E214" s="26"/>
      <c r="F214" s="26"/>
      <c r="G214" s="24"/>
      <c r="H214" s="47"/>
      <c r="I214" s="27"/>
      <c r="J214" s="54"/>
      <c r="K214" s="54"/>
      <c r="L214" s="54"/>
    </row>
    <row r="215" spans="1:12" s="33" customFormat="1" ht="10.8" customHeight="1">
      <c r="A215" s="28"/>
      <c r="B215" s="28"/>
      <c r="C215" s="28"/>
      <c r="D215" s="26"/>
      <c r="E215" s="26"/>
      <c r="F215" s="26"/>
      <c r="G215" s="24" t="s">
        <v>1</v>
      </c>
      <c r="H215" s="47"/>
      <c r="I215" s="27"/>
      <c r="J215" s="54"/>
      <c r="K215" s="54"/>
      <c r="L215" s="54"/>
    </row>
    <row r="216" spans="1:12" s="33" customFormat="1">
      <c r="A216" s="28"/>
      <c r="B216" s="28"/>
      <c r="C216" s="28" t="s">
        <v>93</v>
      </c>
      <c r="D216" s="26"/>
      <c r="E216" s="26"/>
      <c r="F216" s="26"/>
      <c r="G216" s="24">
        <v>1</v>
      </c>
      <c r="H216" s="47"/>
      <c r="I216" s="27"/>
      <c r="J216" s="54"/>
      <c r="K216" s="54"/>
      <c r="L216" s="54"/>
    </row>
    <row r="217" spans="1:12" s="33" customFormat="1">
      <c r="A217" s="28"/>
      <c r="B217" s="28"/>
      <c r="C217" s="28" t="s">
        <v>94</v>
      </c>
      <c r="D217" s="26"/>
      <c r="E217" s="26"/>
      <c r="F217" s="26"/>
      <c r="G217" s="24">
        <v>2</v>
      </c>
      <c r="H217" s="47"/>
      <c r="I217" s="27"/>
      <c r="J217" s="54"/>
      <c r="K217" s="54"/>
      <c r="L217" s="54"/>
    </row>
    <row r="218" spans="1:12" s="33" customFormat="1">
      <c r="A218" s="28"/>
      <c r="B218" s="28"/>
      <c r="C218" s="28" t="s">
        <v>95</v>
      </c>
      <c r="D218" s="26"/>
      <c r="E218" s="26"/>
      <c r="F218" s="26"/>
      <c r="G218" s="24">
        <v>4</v>
      </c>
      <c r="H218" s="47"/>
      <c r="I218" s="27"/>
      <c r="J218" s="54"/>
      <c r="K218" s="54"/>
      <c r="L218" s="54"/>
    </row>
    <row r="219" spans="1:12" s="33" customFormat="1" ht="10.95" customHeight="1">
      <c r="A219" s="28"/>
      <c r="B219" s="28"/>
      <c r="C219" s="28"/>
      <c r="D219" s="26"/>
      <c r="E219" s="26"/>
      <c r="F219" s="26"/>
      <c r="G219" s="24"/>
      <c r="H219" s="47"/>
      <c r="I219" s="27"/>
      <c r="J219" s="54"/>
      <c r="K219" s="54"/>
      <c r="L219" s="54"/>
    </row>
    <row r="220" spans="1:12" s="32" customFormat="1" ht="15" customHeight="1">
      <c r="A220" s="28" t="s">
        <v>182</v>
      </c>
      <c r="B220" s="28" t="s">
        <v>0</v>
      </c>
      <c r="C220" s="61" t="s">
        <v>48</v>
      </c>
      <c r="D220" s="61"/>
      <c r="E220" s="61"/>
      <c r="F220" s="30"/>
      <c r="G220" s="31"/>
      <c r="H220" s="46">
        <v>1</v>
      </c>
      <c r="I220" s="25" t="s">
        <v>0</v>
      </c>
      <c r="J220" s="54">
        <f>4099.94+419.64+1131.9</f>
        <v>5651.48</v>
      </c>
      <c r="K220" s="54"/>
      <c r="L220" s="54">
        <f>H220*J220</f>
        <v>5651.48</v>
      </c>
    </row>
    <row r="221" spans="1:12" s="33" customFormat="1" ht="68.400000000000006">
      <c r="A221" s="28"/>
      <c r="B221" s="28"/>
      <c r="C221" s="29" t="s">
        <v>103</v>
      </c>
      <c r="D221" s="28"/>
      <c r="E221" s="23"/>
      <c r="F221" s="23"/>
      <c r="G221" s="39"/>
      <c r="H221" s="47"/>
      <c r="I221" s="27"/>
      <c r="J221" s="54"/>
      <c r="K221" s="54"/>
      <c r="L221" s="54"/>
    </row>
    <row r="222" spans="1:12" s="33" customFormat="1" ht="10.95" customHeight="1">
      <c r="A222" s="28"/>
      <c r="B222" s="28"/>
      <c r="C222" s="28"/>
      <c r="D222" s="26"/>
      <c r="E222" s="26"/>
      <c r="F222" s="26"/>
      <c r="G222" s="24"/>
      <c r="H222" s="47"/>
      <c r="I222" s="27"/>
      <c r="J222" s="54"/>
      <c r="K222" s="54"/>
      <c r="L222" s="54"/>
    </row>
    <row r="223" spans="1:12" s="32" customFormat="1" ht="15" customHeight="1">
      <c r="A223" s="28" t="s">
        <v>183</v>
      </c>
      <c r="B223" s="28" t="s">
        <v>0</v>
      </c>
      <c r="C223" s="61" t="s">
        <v>49</v>
      </c>
      <c r="D223" s="61"/>
      <c r="E223" s="61"/>
      <c r="F223" s="30"/>
      <c r="G223" s="31"/>
      <c r="H223" s="46">
        <v>6</v>
      </c>
      <c r="I223" s="25" t="s">
        <v>0</v>
      </c>
      <c r="J223" s="54">
        <v>233</v>
      </c>
      <c r="K223" s="54"/>
      <c r="L223" s="54">
        <f>H223*J223</f>
        <v>1398</v>
      </c>
    </row>
    <row r="224" spans="1:12" s="33" customFormat="1" ht="68.400000000000006">
      <c r="A224" s="28"/>
      <c r="B224" s="28"/>
      <c r="C224" s="29" t="s">
        <v>248</v>
      </c>
      <c r="D224" s="28"/>
      <c r="E224" s="23"/>
      <c r="F224" s="23"/>
      <c r="G224" s="39"/>
      <c r="H224" s="47"/>
      <c r="I224" s="27"/>
      <c r="J224" s="54"/>
      <c r="K224" s="54"/>
      <c r="L224" s="54"/>
    </row>
    <row r="225" spans="1:12" s="33" customFormat="1" ht="10.95" customHeight="1">
      <c r="A225" s="28"/>
      <c r="B225" s="28"/>
      <c r="C225" s="28"/>
      <c r="D225" s="26"/>
      <c r="E225" s="26"/>
      <c r="F225" s="26"/>
      <c r="G225" s="24"/>
      <c r="H225" s="47"/>
      <c r="I225" s="27"/>
      <c r="J225" s="54"/>
      <c r="K225" s="54"/>
      <c r="L225" s="54"/>
    </row>
    <row r="226" spans="1:12" s="32" customFormat="1" ht="15" customHeight="1">
      <c r="A226" s="28" t="s">
        <v>184</v>
      </c>
      <c r="B226" s="28" t="s">
        <v>0</v>
      </c>
      <c r="C226" s="61" t="s">
        <v>51</v>
      </c>
      <c r="D226" s="61"/>
      <c r="E226" s="61"/>
      <c r="F226" s="30"/>
      <c r="G226" s="31"/>
      <c r="H226" s="46">
        <v>1</v>
      </c>
      <c r="I226" s="25" t="s">
        <v>0</v>
      </c>
      <c r="J226" s="54">
        <v>820</v>
      </c>
      <c r="K226" s="54"/>
      <c r="L226" s="54">
        <f>H226*J226</f>
        <v>820</v>
      </c>
    </row>
    <row r="227" spans="1:12" s="33" customFormat="1" ht="79.8">
      <c r="A227" s="28"/>
      <c r="B227" s="28"/>
      <c r="C227" s="29" t="s">
        <v>249</v>
      </c>
      <c r="D227" s="28"/>
      <c r="E227" s="23"/>
      <c r="F227" s="23"/>
      <c r="G227" s="39"/>
      <c r="H227" s="47"/>
      <c r="I227" s="27"/>
      <c r="J227" s="54"/>
      <c r="K227" s="54"/>
      <c r="L227" s="54"/>
    </row>
    <row r="228" spans="1:12" s="33" customFormat="1" ht="10.95" customHeight="1">
      <c r="A228" s="28"/>
      <c r="B228" s="28"/>
      <c r="C228" s="28"/>
      <c r="D228" s="26"/>
      <c r="E228" s="26"/>
      <c r="F228" s="26"/>
      <c r="G228" s="24"/>
      <c r="H228" s="47"/>
      <c r="I228" s="27"/>
      <c r="J228" s="54"/>
      <c r="K228" s="54"/>
      <c r="L228" s="54"/>
    </row>
    <row r="229" spans="1:12" s="32" customFormat="1" ht="15" customHeight="1">
      <c r="A229" s="28" t="s">
        <v>185</v>
      </c>
      <c r="B229" s="28" t="s">
        <v>0</v>
      </c>
      <c r="C229" s="61" t="s">
        <v>52</v>
      </c>
      <c r="D229" s="61"/>
      <c r="E229" s="61"/>
      <c r="F229" s="30"/>
      <c r="G229" s="31"/>
      <c r="H229" s="46">
        <v>4</v>
      </c>
      <c r="I229" s="25" t="s">
        <v>0</v>
      </c>
      <c r="J229" s="54">
        <v>226.01</v>
      </c>
      <c r="K229" s="54"/>
      <c r="L229" s="54">
        <f>H229*J229</f>
        <v>904.04</v>
      </c>
    </row>
    <row r="230" spans="1:12" s="33" customFormat="1" ht="79.8">
      <c r="A230" s="28"/>
      <c r="B230" s="28"/>
      <c r="C230" s="29" t="s">
        <v>250</v>
      </c>
      <c r="D230" s="28"/>
      <c r="E230" s="23"/>
      <c r="F230" s="23"/>
      <c r="G230" s="39"/>
      <c r="H230" s="47"/>
      <c r="I230" s="27"/>
      <c r="J230" s="54"/>
      <c r="K230" s="54"/>
      <c r="L230" s="54"/>
    </row>
    <row r="231" spans="1:12" s="33" customFormat="1" ht="10.95" customHeight="1">
      <c r="A231" s="28"/>
      <c r="B231" s="28"/>
      <c r="C231" s="28"/>
      <c r="D231" s="26"/>
      <c r="E231" s="26"/>
      <c r="F231" s="26"/>
      <c r="G231" s="24"/>
      <c r="H231" s="47"/>
      <c r="I231" s="27"/>
      <c r="J231" s="54"/>
      <c r="K231" s="54"/>
      <c r="L231" s="54"/>
    </row>
    <row r="232" spans="1:12" s="32" customFormat="1" ht="15" customHeight="1">
      <c r="A232" s="28" t="s">
        <v>186</v>
      </c>
      <c r="B232" s="28" t="s">
        <v>0</v>
      </c>
      <c r="C232" s="61" t="s">
        <v>53</v>
      </c>
      <c r="D232" s="61"/>
      <c r="E232" s="61"/>
      <c r="F232" s="30"/>
      <c r="G232" s="31"/>
      <c r="H232" s="46">
        <v>11</v>
      </c>
      <c r="I232" s="25" t="s">
        <v>0</v>
      </c>
      <c r="J232" s="54">
        <v>407</v>
      </c>
      <c r="K232" s="54"/>
      <c r="L232" s="54">
        <f>H232*J232</f>
        <v>4477</v>
      </c>
    </row>
    <row r="233" spans="1:12" s="33" customFormat="1" ht="68.400000000000006">
      <c r="A233" s="28"/>
      <c r="B233" s="28"/>
      <c r="C233" s="29" t="s">
        <v>251</v>
      </c>
      <c r="D233" s="28"/>
      <c r="E233" s="23"/>
      <c r="F233" s="23"/>
      <c r="G233" s="39"/>
      <c r="H233" s="47"/>
      <c r="I233" s="27"/>
      <c r="J233" s="54"/>
      <c r="K233" s="54"/>
      <c r="L233" s="54"/>
    </row>
    <row r="234" spans="1:12" s="33" customFormat="1" ht="10.95" customHeight="1">
      <c r="A234" s="28"/>
      <c r="B234" s="28"/>
      <c r="C234" s="28"/>
      <c r="D234" s="26"/>
      <c r="E234" s="26"/>
      <c r="F234" s="26"/>
      <c r="G234" s="24"/>
      <c r="H234" s="47"/>
      <c r="I234" s="27"/>
      <c r="J234" s="54"/>
      <c r="K234" s="54"/>
      <c r="L234" s="54"/>
    </row>
    <row r="235" spans="1:12" s="32" customFormat="1" ht="15" customHeight="1">
      <c r="A235" s="28" t="s">
        <v>187</v>
      </c>
      <c r="B235" s="28" t="s">
        <v>0</v>
      </c>
      <c r="C235" s="61" t="s">
        <v>97</v>
      </c>
      <c r="D235" s="61"/>
      <c r="E235" s="61"/>
      <c r="F235" s="30"/>
      <c r="G235" s="31"/>
      <c r="H235" s="46">
        <v>1</v>
      </c>
      <c r="I235" s="25" t="s">
        <v>0</v>
      </c>
      <c r="J235" s="54">
        <v>173</v>
      </c>
      <c r="K235" s="54"/>
      <c r="L235" s="54">
        <f>H235*J235</f>
        <v>173</v>
      </c>
    </row>
    <row r="236" spans="1:12" s="33" customFormat="1" ht="42" customHeight="1">
      <c r="A236" s="28"/>
      <c r="B236" s="28"/>
      <c r="C236" s="29" t="s">
        <v>98</v>
      </c>
      <c r="D236" s="28"/>
      <c r="E236" s="23"/>
      <c r="F236" s="23"/>
      <c r="G236" s="39"/>
      <c r="H236" s="46"/>
      <c r="I236" s="27"/>
      <c r="J236" s="54"/>
      <c r="K236" s="54"/>
      <c r="L236" s="54"/>
    </row>
    <row r="237" spans="1:12" s="33" customFormat="1" ht="10.95" customHeight="1">
      <c r="A237" s="28"/>
      <c r="B237" s="28"/>
      <c r="C237" s="28"/>
      <c r="D237" s="26"/>
      <c r="E237" s="26"/>
      <c r="F237" s="26"/>
      <c r="G237" s="24"/>
      <c r="H237" s="47"/>
      <c r="I237" s="27"/>
      <c r="J237" s="54"/>
      <c r="K237" s="54"/>
      <c r="L237" s="54"/>
    </row>
    <row r="238" spans="1:12" s="32" customFormat="1" ht="15" customHeight="1">
      <c r="A238" s="28" t="s">
        <v>199</v>
      </c>
      <c r="B238" s="28" t="s">
        <v>0</v>
      </c>
      <c r="C238" s="61" t="s">
        <v>63</v>
      </c>
      <c r="D238" s="61"/>
      <c r="E238" s="61"/>
      <c r="F238" s="30"/>
      <c r="G238" s="31"/>
      <c r="H238" s="46">
        <v>1</v>
      </c>
      <c r="I238" s="25" t="s">
        <v>0</v>
      </c>
      <c r="J238" s="54">
        <f>174*20</f>
        <v>3480</v>
      </c>
      <c r="K238" s="54"/>
      <c r="L238" s="54">
        <f>H238*J238</f>
        <v>3480</v>
      </c>
    </row>
    <row r="239" spans="1:12" s="33" customFormat="1" ht="19.2" customHeight="1">
      <c r="A239" s="28"/>
      <c r="B239" s="28"/>
      <c r="C239" s="29" t="s">
        <v>200</v>
      </c>
      <c r="D239" s="28"/>
      <c r="E239" s="23"/>
      <c r="F239" s="23"/>
      <c r="G239" s="39"/>
      <c r="H239" s="47"/>
      <c r="I239" s="27"/>
      <c r="L239" s="48"/>
    </row>
    <row r="240" spans="1:12" s="33" customFormat="1" ht="10.95" customHeight="1">
      <c r="A240" s="28"/>
      <c r="B240" s="28"/>
      <c r="C240" s="28"/>
      <c r="D240" s="26"/>
      <c r="E240" s="26"/>
      <c r="F240" s="26"/>
      <c r="G240" s="24"/>
      <c r="H240" s="47"/>
      <c r="I240" s="27"/>
    </row>
    <row r="241" spans="1:13" s="33" customFormat="1" ht="9" customHeight="1">
      <c r="A241" s="28"/>
      <c r="B241" s="28"/>
      <c r="C241" s="23"/>
      <c r="D241" s="26"/>
      <c r="E241" s="26"/>
      <c r="F241" s="26"/>
      <c r="G241" s="24"/>
      <c r="H241" s="47"/>
      <c r="I241" s="27"/>
    </row>
    <row r="242" spans="1:13" s="4" customFormat="1" ht="15">
      <c r="A242" s="60" t="s">
        <v>188</v>
      </c>
      <c r="B242" s="60"/>
      <c r="C242" s="60"/>
      <c r="D242" s="60"/>
      <c r="E242" s="60"/>
      <c r="F242" s="22"/>
      <c r="G242" s="21"/>
      <c r="H242" s="44"/>
      <c r="I242" s="18"/>
      <c r="J242" s="13"/>
      <c r="K242" s="13"/>
      <c r="L242" s="13"/>
      <c r="M242" s="55">
        <f>SUM(L245:L270)</f>
        <v>35450.75</v>
      </c>
    </row>
    <row r="243" spans="1:13" s="33" customFormat="1" ht="9" customHeight="1">
      <c r="A243" s="28"/>
      <c r="B243" s="28"/>
      <c r="C243" s="23"/>
      <c r="D243" s="26"/>
      <c r="E243" s="26"/>
      <c r="F243" s="26"/>
      <c r="G243" s="24"/>
      <c r="H243" s="47"/>
      <c r="I243" s="27"/>
      <c r="J243" s="6"/>
      <c r="K243" s="6"/>
      <c r="L243" s="6"/>
      <c r="M243" s="6"/>
    </row>
    <row r="244" spans="1:13" s="33" customFormat="1" ht="15" customHeight="1">
      <c r="A244" s="28"/>
      <c r="B244" s="28"/>
      <c r="C244" s="23"/>
      <c r="D244" s="26"/>
      <c r="E244" s="26"/>
      <c r="F244" s="26"/>
      <c r="G244" s="24"/>
      <c r="H244" s="47"/>
      <c r="I244" s="27"/>
      <c r="J244" s="40" t="s">
        <v>2</v>
      </c>
      <c r="K244" s="6"/>
      <c r="L244" s="40" t="s">
        <v>3</v>
      </c>
      <c r="M244" s="6"/>
    </row>
    <row r="245" spans="1:13" s="32" customFormat="1" ht="15" customHeight="1">
      <c r="A245" s="28" t="s">
        <v>189</v>
      </c>
      <c r="B245" s="28" t="s">
        <v>0</v>
      </c>
      <c r="C245" s="61" t="s">
        <v>54</v>
      </c>
      <c r="D245" s="61"/>
      <c r="E245" s="61"/>
      <c r="F245" s="30"/>
      <c r="G245" s="31"/>
      <c r="H245" s="46">
        <v>6</v>
      </c>
      <c r="I245" s="25" t="s">
        <v>0</v>
      </c>
      <c r="J245" s="54">
        <f>8109/6</f>
        <v>1351.5</v>
      </c>
      <c r="K245" s="54"/>
      <c r="L245" s="54">
        <f>H245*J245</f>
        <v>8109</v>
      </c>
    </row>
    <row r="246" spans="1:13" s="33" customFormat="1" ht="57">
      <c r="A246" s="28"/>
      <c r="B246" s="28"/>
      <c r="C246" s="29" t="s">
        <v>104</v>
      </c>
      <c r="D246" s="28"/>
      <c r="E246" s="23"/>
      <c r="F246" s="23"/>
      <c r="G246" s="39"/>
      <c r="H246" s="47"/>
      <c r="I246" s="27"/>
      <c r="J246" s="54"/>
      <c r="K246" s="54"/>
      <c r="L246" s="54"/>
    </row>
    <row r="247" spans="1:13" s="33" customFormat="1" ht="9" customHeight="1">
      <c r="A247" s="28"/>
      <c r="B247" s="28"/>
      <c r="C247" s="23"/>
      <c r="D247" s="26"/>
      <c r="E247" s="26"/>
      <c r="F247" s="26"/>
      <c r="G247" s="24"/>
      <c r="H247" s="47"/>
      <c r="I247" s="27"/>
    </row>
    <row r="248" spans="1:13" s="32" customFormat="1" ht="15" customHeight="1">
      <c r="A248" s="28" t="s">
        <v>190</v>
      </c>
      <c r="B248" s="28" t="s">
        <v>0</v>
      </c>
      <c r="C248" s="61" t="s">
        <v>55</v>
      </c>
      <c r="D248" s="61"/>
      <c r="E248" s="61"/>
      <c r="F248" s="30"/>
      <c r="G248" s="31"/>
      <c r="H248" s="46">
        <v>1</v>
      </c>
      <c r="I248" s="25" t="s">
        <v>0</v>
      </c>
      <c r="J248" s="54">
        <v>1237.5</v>
      </c>
      <c r="K248" s="54"/>
      <c r="L248" s="54">
        <f>H248*J248</f>
        <v>1237.5</v>
      </c>
    </row>
    <row r="249" spans="1:13" s="33" customFormat="1" ht="57">
      <c r="A249" s="28"/>
      <c r="B249" s="28"/>
      <c r="C249" s="29" t="s">
        <v>105</v>
      </c>
      <c r="D249" s="28"/>
      <c r="E249" s="23"/>
      <c r="F249" s="23"/>
      <c r="G249" s="39"/>
      <c r="H249" s="47"/>
      <c r="I249" s="27"/>
      <c r="J249" s="54"/>
      <c r="K249" s="54"/>
      <c r="L249" s="54"/>
    </row>
    <row r="250" spans="1:13" s="33" customFormat="1" ht="10.95" customHeight="1">
      <c r="A250" s="28"/>
      <c r="B250" s="28"/>
      <c r="C250" s="28"/>
      <c r="D250" s="26"/>
      <c r="E250" s="26"/>
      <c r="F250" s="26"/>
      <c r="G250" s="24"/>
      <c r="H250" s="47"/>
      <c r="I250" s="27"/>
      <c r="J250" s="54"/>
      <c r="K250" s="54"/>
      <c r="L250" s="54"/>
    </row>
    <row r="251" spans="1:13" s="32" customFormat="1" ht="15" customHeight="1">
      <c r="A251" s="28" t="s">
        <v>191</v>
      </c>
      <c r="B251" s="28" t="s">
        <v>0</v>
      </c>
      <c r="C251" s="61" t="s">
        <v>56</v>
      </c>
      <c r="D251" s="61"/>
      <c r="E251" s="61"/>
      <c r="F251" s="30"/>
      <c r="G251" s="31"/>
      <c r="H251" s="46">
        <v>2</v>
      </c>
      <c r="I251" s="25" t="s">
        <v>0</v>
      </c>
      <c r="J251" s="54">
        <v>1351.5</v>
      </c>
      <c r="K251" s="54"/>
      <c r="L251" s="54">
        <f>H251*J251</f>
        <v>2703</v>
      </c>
    </row>
    <row r="252" spans="1:13" s="33" customFormat="1" ht="57">
      <c r="A252" s="28"/>
      <c r="B252" s="28"/>
      <c r="C252" s="29" t="s">
        <v>106</v>
      </c>
      <c r="D252" s="28"/>
      <c r="E252" s="23"/>
      <c r="F252" s="23"/>
      <c r="G252" s="39"/>
      <c r="H252" s="47"/>
      <c r="I252" s="27"/>
      <c r="J252" s="54"/>
      <c r="K252" s="54"/>
      <c r="L252" s="54"/>
    </row>
    <row r="253" spans="1:13" s="33" customFormat="1" ht="10.95" customHeight="1">
      <c r="A253" s="28"/>
      <c r="B253" s="28"/>
      <c r="C253" s="28"/>
      <c r="D253" s="26"/>
      <c r="E253" s="26"/>
      <c r="F253" s="26"/>
      <c r="G253" s="24"/>
      <c r="H253" s="47"/>
      <c r="I253" s="27"/>
    </row>
    <row r="254" spans="1:13" s="32" customFormat="1" ht="15" customHeight="1">
      <c r="A254" s="28" t="s">
        <v>192</v>
      </c>
      <c r="B254" s="28" t="s">
        <v>0</v>
      </c>
      <c r="C254" s="61" t="s">
        <v>58</v>
      </c>
      <c r="D254" s="61"/>
      <c r="E254" s="61"/>
      <c r="F254" s="30"/>
      <c r="G254" s="31"/>
      <c r="H254" s="46">
        <v>1</v>
      </c>
      <c r="I254" s="25" t="s">
        <v>0</v>
      </c>
      <c r="J254" s="54">
        <v>10203</v>
      </c>
      <c r="K254" s="54"/>
      <c r="L254" s="54">
        <f>H254*J254</f>
        <v>10203</v>
      </c>
    </row>
    <row r="255" spans="1:13" s="33" customFormat="1" ht="68.400000000000006">
      <c r="A255" s="28"/>
      <c r="B255" s="28"/>
      <c r="C255" s="29" t="s">
        <v>107</v>
      </c>
      <c r="D255" s="28"/>
      <c r="E255" s="23"/>
      <c r="F255" s="23"/>
      <c r="G255" s="39"/>
      <c r="H255" s="47"/>
      <c r="I255" s="27"/>
      <c r="J255" s="54"/>
      <c r="K255" s="54"/>
      <c r="L255" s="54"/>
    </row>
    <row r="256" spans="1:13" s="33" customFormat="1" ht="10.95" customHeight="1">
      <c r="A256" s="28"/>
      <c r="B256" s="28"/>
      <c r="C256" s="28"/>
      <c r="D256" s="26"/>
      <c r="E256" s="26"/>
      <c r="F256" s="26"/>
      <c r="G256" s="24"/>
      <c r="H256" s="47"/>
      <c r="I256" s="27"/>
      <c r="J256" s="54"/>
      <c r="K256" s="54"/>
      <c r="L256" s="54"/>
    </row>
    <row r="257" spans="1:12" s="32" customFormat="1" ht="15" customHeight="1">
      <c r="A257" s="28" t="s">
        <v>193</v>
      </c>
      <c r="B257" s="28" t="s">
        <v>0</v>
      </c>
      <c r="C257" s="61" t="s">
        <v>57</v>
      </c>
      <c r="D257" s="61"/>
      <c r="E257" s="61"/>
      <c r="F257" s="30"/>
      <c r="G257" s="31"/>
      <c r="H257" s="46">
        <v>1</v>
      </c>
      <c r="I257" s="25" t="s">
        <v>0</v>
      </c>
      <c r="J257" s="54">
        <v>3897</v>
      </c>
      <c r="K257" s="54"/>
      <c r="L257" s="54">
        <f>H257*J257</f>
        <v>3897</v>
      </c>
    </row>
    <row r="258" spans="1:12" s="33" customFormat="1" ht="45.6">
      <c r="A258" s="28"/>
      <c r="B258" s="28"/>
      <c r="C258" s="29" t="s">
        <v>215</v>
      </c>
      <c r="D258" s="28"/>
      <c r="E258" s="23"/>
      <c r="F258" s="23"/>
      <c r="G258" s="39"/>
      <c r="H258" s="47"/>
      <c r="I258" s="27"/>
      <c r="J258" s="54"/>
      <c r="K258" s="54"/>
      <c r="L258" s="54"/>
    </row>
    <row r="259" spans="1:12" s="33" customFormat="1" ht="10.95" customHeight="1">
      <c r="A259" s="28"/>
      <c r="B259" s="28"/>
      <c r="C259" s="28"/>
      <c r="D259" s="26"/>
      <c r="E259" s="26"/>
      <c r="F259" s="26"/>
      <c r="G259" s="24"/>
      <c r="H259" s="47"/>
      <c r="I259" s="27"/>
      <c r="J259" s="54"/>
      <c r="K259" s="54"/>
      <c r="L259" s="54"/>
    </row>
    <row r="260" spans="1:12" s="32" customFormat="1" ht="15" customHeight="1">
      <c r="A260" s="28" t="s">
        <v>194</v>
      </c>
      <c r="B260" s="28" t="s">
        <v>0</v>
      </c>
      <c r="C260" s="61" t="s">
        <v>59</v>
      </c>
      <c r="D260" s="61"/>
      <c r="E260" s="61"/>
      <c r="F260" s="30"/>
      <c r="G260" s="31"/>
      <c r="H260" s="46">
        <v>1</v>
      </c>
      <c r="I260" s="25" t="s">
        <v>0</v>
      </c>
      <c r="J260" s="54">
        <v>5192.5</v>
      </c>
      <c r="K260" s="54"/>
      <c r="L260" s="54">
        <f>H260*J260</f>
        <v>5192.5</v>
      </c>
    </row>
    <row r="261" spans="1:12" s="33" customFormat="1" ht="25.2">
      <c r="A261" s="28"/>
      <c r="B261" s="28"/>
      <c r="C261" s="29" t="s">
        <v>216</v>
      </c>
      <c r="D261" s="28"/>
      <c r="E261" s="23"/>
      <c r="F261" s="23"/>
      <c r="G261" s="39"/>
      <c r="H261" s="47"/>
      <c r="I261" s="27"/>
      <c r="J261" s="54"/>
      <c r="K261" s="54"/>
      <c r="L261" s="54"/>
    </row>
    <row r="262" spans="1:12" s="33" customFormat="1" ht="10.95" customHeight="1">
      <c r="A262" s="28"/>
      <c r="B262" s="28"/>
      <c r="C262" s="28"/>
      <c r="D262" s="26"/>
      <c r="E262" s="26"/>
      <c r="F262" s="26"/>
      <c r="G262" s="24"/>
      <c r="H262" s="47"/>
      <c r="I262" s="27"/>
      <c r="J262" s="54"/>
      <c r="K262" s="54"/>
      <c r="L262" s="54"/>
    </row>
    <row r="263" spans="1:12" s="32" customFormat="1" ht="15" customHeight="1">
      <c r="A263" s="28" t="s">
        <v>195</v>
      </c>
      <c r="B263" s="28" t="s">
        <v>0</v>
      </c>
      <c r="C263" s="61" t="s">
        <v>60</v>
      </c>
      <c r="D263" s="61"/>
      <c r="E263" s="61"/>
      <c r="F263" s="30"/>
      <c r="G263" s="31"/>
      <c r="H263" s="46">
        <v>1</v>
      </c>
      <c r="I263" s="25" t="s">
        <v>0</v>
      </c>
      <c r="J263" s="54">
        <v>800</v>
      </c>
      <c r="K263" s="54"/>
      <c r="L263" s="54">
        <f>H263*J263</f>
        <v>800</v>
      </c>
    </row>
    <row r="264" spans="1:12" s="33" customFormat="1" ht="57">
      <c r="A264" s="28"/>
      <c r="B264" s="28"/>
      <c r="C264" s="29" t="s">
        <v>61</v>
      </c>
      <c r="D264" s="28"/>
      <c r="E264" s="23"/>
      <c r="F264" s="23"/>
      <c r="G264" s="39"/>
      <c r="H264" s="47"/>
      <c r="I264" s="27"/>
      <c r="J264" s="54"/>
      <c r="K264" s="54"/>
      <c r="L264" s="54"/>
    </row>
    <row r="265" spans="1:12" s="33" customFormat="1" ht="10.95" customHeight="1">
      <c r="A265" s="28"/>
      <c r="B265" s="28"/>
      <c r="C265" s="28"/>
      <c r="D265" s="26"/>
      <c r="E265" s="26"/>
      <c r="F265" s="26"/>
      <c r="G265" s="24"/>
      <c r="H265" s="47"/>
      <c r="I265" s="27"/>
    </row>
    <row r="266" spans="1:12" s="32" customFormat="1" ht="15" customHeight="1">
      <c r="A266" s="28" t="s">
        <v>196</v>
      </c>
      <c r="B266" s="28" t="s">
        <v>0</v>
      </c>
      <c r="C266" s="61" t="s">
        <v>62</v>
      </c>
      <c r="D266" s="61"/>
      <c r="E266" s="61"/>
      <c r="F266" s="30"/>
      <c r="G266" s="31"/>
      <c r="H266" s="46">
        <v>1</v>
      </c>
      <c r="I266" s="25" t="s">
        <v>0</v>
      </c>
      <c r="J266" s="54">
        <f>425</f>
        <v>425</v>
      </c>
      <c r="K266" s="54"/>
      <c r="L266" s="54">
        <f>H266*J266</f>
        <v>425</v>
      </c>
    </row>
    <row r="267" spans="1:12" s="33" customFormat="1" ht="25.2">
      <c r="A267" s="28"/>
      <c r="B267" s="28"/>
      <c r="C267" s="29" t="s">
        <v>102</v>
      </c>
      <c r="D267" s="28"/>
      <c r="E267" s="23"/>
      <c r="F267" s="23"/>
      <c r="G267" s="39"/>
      <c r="H267" s="47"/>
      <c r="I267" s="27"/>
      <c r="J267" s="54"/>
      <c r="K267" s="54"/>
      <c r="L267" s="54"/>
    </row>
    <row r="268" spans="1:12" s="33" customFormat="1" ht="10.95" customHeight="1">
      <c r="A268" s="28"/>
      <c r="B268" s="28"/>
      <c r="C268" s="28"/>
      <c r="D268" s="26"/>
      <c r="E268" s="26"/>
      <c r="F268" s="26"/>
      <c r="G268" s="24"/>
      <c r="H268" s="47"/>
      <c r="I268" s="27"/>
      <c r="J268" s="54"/>
      <c r="K268" s="54"/>
      <c r="L268" s="54"/>
    </row>
    <row r="269" spans="1:12" s="32" customFormat="1" ht="15" customHeight="1">
      <c r="A269" s="28" t="s">
        <v>197</v>
      </c>
      <c r="B269" s="28" t="s">
        <v>0</v>
      </c>
      <c r="C269" s="61" t="s">
        <v>63</v>
      </c>
      <c r="D269" s="61"/>
      <c r="E269" s="61"/>
      <c r="F269" s="30"/>
      <c r="G269" s="31"/>
      <c r="H269" s="46">
        <v>1</v>
      </c>
      <c r="I269" s="25" t="s">
        <v>0</v>
      </c>
      <c r="J269" s="54">
        <v>2883.75</v>
      </c>
      <c r="K269" s="54"/>
      <c r="L269" s="54">
        <f>H269*J269</f>
        <v>2883.75</v>
      </c>
    </row>
    <row r="270" spans="1:12" s="33" customFormat="1" ht="25.2">
      <c r="A270" s="28"/>
      <c r="B270" s="28"/>
      <c r="C270" s="29" t="s">
        <v>64</v>
      </c>
      <c r="D270" s="28"/>
      <c r="E270" s="23"/>
      <c r="F270" s="23"/>
      <c r="G270" s="39"/>
      <c r="H270" s="47"/>
      <c r="I270" s="27"/>
      <c r="J270" s="54"/>
      <c r="K270" s="54"/>
      <c r="L270" s="54"/>
    </row>
    <row r="271" spans="1:12" s="33" customFormat="1" ht="10.95" customHeight="1">
      <c r="A271" s="28"/>
      <c r="B271" s="28"/>
      <c r="C271" s="28"/>
      <c r="D271" s="26"/>
      <c r="E271" s="26"/>
      <c r="F271" s="26"/>
      <c r="G271" s="24"/>
      <c r="H271" s="47"/>
      <c r="I271" s="27"/>
      <c r="L271" s="48"/>
    </row>
    <row r="272" spans="1:12" s="33" customFormat="1" ht="9" customHeight="1">
      <c r="A272" s="28"/>
      <c r="B272" s="28"/>
      <c r="C272" s="23"/>
      <c r="D272" s="26"/>
      <c r="E272" s="26"/>
      <c r="F272" s="26"/>
      <c r="G272" s="24"/>
      <c r="H272" s="47"/>
      <c r="I272" s="27"/>
    </row>
    <row r="273" spans="1:13" s="33" customFormat="1" ht="9" customHeight="1">
      <c r="A273" s="28"/>
      <c r="B273" s="28"/>
      <c r="C273" s="23"/>
      <c r="D273" s="26"/>
      <c r="E273" s="26"/>
      <c r="F273" s="26"/>
      <c r="G273" s="24"/>
      <c r="H273" s="47"/>
      <c r="I273" s="27"/>
    </row>
    <row r="274" spans="1:13" s="4" customFormat="1" ht="15">
      <c r="A274" s="60" t="s">
        <v>247</v>
      </c>
      <c r="B274" s="60"/>
      <c r="C274" s="60"/>
      <c r="D274" s="60"/>
      <c r="E274" s="60"/>
      <c r="F274" s="57"/>
      <c r="G274" s="21"/>
      <c r="H274" s="44"/>
      <c r="I274" s="18"/>
      <c r="J274" s="13"/>
      <c r="K274" s="13"/>
      <c r="L274" s="13"/>
      <c r="M274" s="55">
        <f>SUM(M5:M273)</f>
        <v>359619.61000000004</v>
      </c>
    </row>
    <row r="276" spans="1:13">
      <c r="M276" s="56"/>
    </row>
  </sheetData>
  <mergeCells count="39">
    <mergeCell ref="A274:E274"/>
    <mergeCell ref="C263:E263"/>
    <mergeCell ref="C266:E266"/>
    <mergeCell ref="C269:E269"/>
    <mergeCell ref="C248:E248"/>
    <mergeCell ref="C251:E251"/>
    <mergeCell ref="C254:E254"/>
    <mergeCell ref="C257:E257"/>
    <mergeCell ref="C260:E260"/>
    <mergeCell ref="A242:E242"/>
    <mergeCell ref="C245:E245"/>
    <mergeCell ref="C188:E188"/>
    <mergeCell ref="C197:E197"/>
    <mergeCell ref="C173:E173"/>
    <mergeCell ref="C177:E177"/>
    <mergeCell ref="C180:E180"/>
    <mergeCell ref="C194:E194"/>
    <mergeCell ref="C200:E200"/>
    <mergeCell ref="C206:E206"/>
    <mergeCell ref="C220:E220"/>
    <mergeCell ref="C232:E232"/>
    <mergeCell ref="C223:E223"/>
    <mergeCell ref="C238:E238"/>
    <mergeCell ref="C161:E161"/>
    <mergeCell ref="A30:E30"/>
    <mergeCell ref="C235:E235"/>
    <mergeCell ref="C165:E165"/>
    <mergeCell ref="C168:E168"/>
    <mergeCell ref="C226:E226"/>
    <mergeCell ref="C229:E229"/>
    <mergeCell ref="C213:E213"/>
    <mergeCell ref="C203:E203"/>
    <mergeCell ref="C191:E191"/>
    <mergeCell ref="A3:I3"/>
    <mergeCell ref="A114:E114"/>
    <mergeCell ref="A147:E147"/>
    <mergeCell ref="C150:E150"/>
    <mergeCell ref="C155:E155"/>
    <mergeCell ref="A5:E5"/>
  </mergeCells>
  <phoneticPr fontId="1" type="noConversion"/>
  <pageMargins left="0.18503937007874013" right="7.0866141732283464E-2" top="0.19685039370078741" bottom="8.6614173228346469E-2" header="0" footer="0"/>
  <pageSetup paperSize="9" orientation="landscape" horizontalDpi="4294967292" verticalDpi="4294967292" r:id="rId1"/>
  <drawing r:id="rId2"/>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INTERIORISME</vt:lpstr>
      <vt:lpstr>INTERIORISME!Print_Area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dc:creator>
  <cp:lastModifiedBy>Mireia</cp:lastModifiedBy>
  <cp:lastPrinted>2024-12-05T17:05:41Z</cp:lastPrinted>
  <dcterms:created xsi:type="dcterms:W3CDTF">2016-07-22T17:45:15Z</dcterms:created>
  <dcterms:modified xsi:type="dcterms:W3CDTF">2024-12-05T17:05:59Z</dcterms:modified>
</cp:coreProperties>
</file>